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BuÇalışmaKitabı" defaultThemeVersion="124226"/>
  <bookViews>
    <workbookView xWindow="240" yWindow="135" windowWidth="20730" windowHeight="9795" tabRatio="930" firstSheet="1" activeTab="7"/>
  </bookViews>
  <sheets>
    <sheet name="DiğerEk" sheetId="28" r:id="rId1"/>
    <sheet name="Çamaşır+" sheetId="6" r:id="rId2"/>
    <sheet name="Çamaşır2+" sheetId="12" r:id="rId3"/>
    <sheet name="Çamaşır3+" sheetId="13" r:id="rId4"/>
    <sheet name="Çamaşır4+" sheetId="14" r:id="rId5"/>
    <sheet name="Çamaşır5+" sheetId="23" r:id="rId6"/>
    <sheet name="Çamaşır6+" sheetId="25" r:id="rId7"/>
    <sheet name="Çamaşır7+" sheetId="24" r:id="rId8"/>
    <sheet name="Veriler" sheetId="7" r:id="rId9"/>
  </sheets>
  <calcPr calcId="125725"/>
</workbook>
</file>

<file path=xl/calcChain.xml><?xml version="1.0" encoding="utf-8"?>
<calcChain xmlns="http://schemas.openxmlformats.org/spreadsheetml/2006/main">
  <c r="AF108" i="24"/>
  <c r="AF72"/>
  <c r="AF108" i="25"/>
  <c r="AF72"/>
  <c r="AF108" i="23"/>
  <c r="AF72"/>
  <c r="AF108" i="14"/>
  <c r="AF72"/>
  <c r="AF108" i="13"/>
  <c r="AF72"/>
  <c r="AF108" i="6" l="1"/>
  <c r="AF72"/>
  <c r="AF108" i="28"/>
  <c r="AF72"/>
  <c r="AF24" l="1"/>
  <c r="AF94"/>
  <c r="B94"/>
  <c r="AF92"/>
  <c r="B92"/>
  <c r="AF90"/>
  <c r="B90"/>
  <c r="AF88"/>
  <c r="B88"/>
  <c r="AF86"/>
  <c r="B86"/>
  <c r="AF84"/>
  <c r="B84"/>
  <c r="AF82"/>
  <c r="B82"/>
  <c r="B79"/>
  <c r="AF58"/>
  <c r="B58"/>
  <c r="AF56"/>
  <c r="B56"/>
  <c r="AF54"/>
  <c r="B54"/>
  <c r="AF52"/>
  <c r="B52"/>
  <c r="AF50"/>
  <c r="B50"/>
  <c r="AF48"/>
  <c r="B48"/>
  <c r="AF46"/>
  <c r="B46"/>
  <c r="B43"/>
  <c r="AF22"/>
  <c r="B22"/>
  <c r="AF20"/>
  <c r="B20"/>
  <c r="AF18"/>
  <c r="B18"/>
  <c r="AF16"/>
  <c r="B16"/>
  <c r="AF14"/>
  <c r="B14"/>
  <c r="AF12"/>
  <c r="B12"/>
  <c r="AF10"/>
  <c r="B10"/>
  <c r="B7"/>
  <c r="AF96" i="12"/>
  <c r="AF60"/>
  <c r="AF96" i="6" l="1"/>
  <c r="AF60"/>
  <c r="AF94" i="25" l="1"/>
  <c r="B94"/>
  <c r="AF92"/>
  <c r="B92"/>
  <c r="AF90"/>
  <c r="B90"/>
  <c r="AF88"/>
  <c r="B88"/>
  <c r="AF86"/>
  <c r="B86"/>
  <c r="AF84"/>
  <c r="B84"/>
  <c r="AF82"/>
  <c r="B82"/>
  <c r="B79"/>
  <c r="AF58"/>
  <c r="B58"/>
  <c r="AF56"/>
  <c r="B56"/>
  <c r="AF54"/>
  <c r="B54"/>
  <c r="AF52"/>
  <c r="B52"/>
  <c r="AF50"/>
  <c r="B50"/>
  <c r="AF48"/>
  <c r="B48"/>
  <c r="AF46"/>
  <c r="B46"/>
  <c r="B43"/>
  <c r="AF22"/>
  <c r="B22"/>
  <c r="AF20"/>
  <c r="B20"/>
  <c r="AF18"/>
  <c r="B18"/>
  <c r="AF16"/>
  <c r="B16"/>
  <c r="AF14"/>
  <c r="B14"/>
  <c r="AF12"/>
  <c r="B12"/>
  <c r="AF10"/>
  <c r="B10"/>
  <c r="B7"/>
  <c r="AF94" i="24"/>
  <c r="B94"/>
  <c r="AF92"/>
  <c r="B92"/>
  <c r="AF90"/>
  <c r="B90"/>
  <c r="AF88"/>
  <c r="B88"/>
  <c r="AF86"/>
  <c r="B86"/>
  <c r="AF84"/>
  <c r="B84"/>
  <c r="AF82"/>
  <c r="B82"/>
  <c r="B79"/>
  <c r="AF58"/>
  <c r="B58"/>
  <c r="AF56"/>
  <c r="B56"/>
  <c r="AF54"/>
  <c r="B54"/>
  <c r="AF52"/>
  <c r="B52"/>
  <c r="AF50"/>
  <c r="B50"/>
  <c r="AF48"/>
  <c r="B48"/>
  <c r="AF46"/>
  <c r="B46"/>
  <c r="B43"/>
  <c r="AF22"/>
  <c r="B22"/>
  <c r="AF20"/>
  <c r="B20"/>
  <c r="AF18"/>
  <c r="B18"/>
  <c r="AF16"/>
  <c r="B16"/>
  <c r="AF14"/>
  <c r="B14"/>
  <c r="AF12"/>
  <c r="B12"/>
  <c r="AF10"/>
  <c r="B10"/>
  <c r="B7"/>
  <c r="B94" i="23"/>
  <c r="B92"/>
  <c r="AF90"/>
  <c r="B90"/>
  <c r="AF88"/>
  <c r="B88"/>
  <c r="AF86"/>
  <c r="B86"/>
  <c r="AF84"/>
  <c r="B84"/>
  <c r="AF82"/>
  <c r="B82"/>
  <c r="B79"/>
  <c r="AF58"/>
  <c r="B58"/>
  <c r="AF56"/>
  <c r="B56"/>
  <c r="AF54"/>
  <c r="B54"/>
  <c r="AF52"/>
  <c r="B52"/>
  <c r="AF50"/>
  <c r="B50"/>
  <c r="AF48"/>
  <c r="B48"/>
  <c r="AF46"/>
  <c r="B46"/>
  <c r="B43"/>
  <c r="AF22"/>
  <c r="B22"/>
  <c r="AF20"/>
  <c r="B20"/>
  <c r="AF18"/>
  <c r="B18"/>
  <c r="AF16"/>
  <c r="B16"/>
  <c r="AF14"/>
  <c r="B14"/>
  <c r="AF12"/>
  <c r="B12"/>
  <c r="AF10"/>
  <c r="B10"/>
  <c r="B7"/>
  <c r="B94" i="14"/>
  <c r="AF92"/>
  <c r="B92"/>
  <c r="AF90"/>
  <c r="B90"/>
  <c r="AF88"/>
  <c r="B88"/>
  <c r="AF86"/>
  <c r="B86"/>
  <c r="AF84"/>
  <c r="B84"/>
  <c r="AF82"/>
  <c r="B82"/>
  <c r="B79"/>
  <c r="B58" l="1"/>
  <c r="AF56"/>
  <c r="B56"/>
  <c r="AF54"/>
  <c r="B54"/>
  <c r="AF52"/>
  <c r="B52"/>
  <c r="AF50"/>
  <c r="B50"/>
  <c r="AF48"/>
  <c r="B48"/>
  <c r="AF46"/>
  <c r="B46"/>
  <c r="B43"/>
  <c r="B22"/>
  <c r="AF20"/>
  <c r="B20"/>
  <c r="AF18"/>
  <c r="B18"/>
  <c r="AF16"/>
  <c r="B16"/>
  <c r="AF14"/>
  <c r="B14"/>
  <c r="AF12"/>
  <c r="B12"/>
  <c r="AF10"/>
  <c r="B10"/>
  <c r="B7"/>
  <c r="AF94" i="13"/>
  <c r="B94"/>
  <c r="AF92"/>
  <c r="B92"/>
  <c r="AF90"/>
  <c r="B90"/>
  <c r="AF88"/>
  <c r="B88"/>
  <c r="AF86"/>
  <c r="B86"/>
  <c r="AF84"/>
  <c r="B84"/>
  <c r="AF82"/>
  <c r="B82"/>
  <c r="B79"/>
  <c r="AF58"/>
  <c r="B58"/>
  <c r="AF56"/>
  <c r="B56"/>
  <c r="AF54"/>
  <c r="B54"/>
  <c r="AF52"/>
  <c r="B52"/>
  <c r="AF50"/>
  <c r="B50"/>
  <c r="AF48"/>
  <c r="B48"/>
  <c r="AF46"/>
  <c r="B46"/>
  <c r="B43"/>
  <c r="AF22"/>
  <c r="B22"/>
  <c r="AF20"/>
  <c r="B20"/>
  <c r="AF18"/>
  <c r="B18"/>
  <c r="AF16"/>
  <c r="B16"/>
  <c r="AF14"/>
  <c r="B14"/>
  <c r="AF12"/>
  <c r="B12"/>
  <c r="AF10"/>
  <c r="B10"/>
  <c r="B7"/>
  <c r="AF94" i="12"/>
  <c r="B94"/>
  <c r="AF92"/>
  <c r="B92"/>
  <c r="AF90"/>
  <c r="B90"/>
  <c r="AF88"/>
  <c r="B88"/>
  <c r="AF86"/>
  <c r="B86"/>
  <c r="AF84"/>
  <c r="B84"/>
  <c r="AF82"/>
  <c r="B82"/>
  <c r="B79"/>
  <c r="AF58"/>
  <c r="B58"/>
  <c r="AF56"/>
  <c r="B56"/>
  <c r="AF54"/>
  <c r="B54"/>
  <c r="AF52"/>
  <c r="B52"/>
  <c r="AF50"/>
  <c r="B50"/>
  <c r="AF48"/>
  <c r="B48"/>
  <c r="AF46"/>
  <c r="B46"/>
  <c r="B43"/>
  <c r="AF22"/>
  <c r="B22"/>
  <c r="AF20"/>
  <c r="B20"/>
  <c r="AF18"/>
  <c r="B18"/>
  <c r="AF16"/>
  <c r="B16"/>
  <c r="AF14"/>
  <c r="B14"/>
  <c r="AF12"/>
  <c r="B12"/>
  <c r="AF10"/>
  <c r="B10"/>
  <c r="B7"/>
  <c r="B79" i="6" l="1"/>
  <c r="B92"/>
  <c r="B90"/>
  <c r="AF94"/>
  <c r="B94"/>
  <c r="AF92"/>
  <c r="AF90"/>
  <c r="AF88"/>
  <c r="B88"/>
  <c r="AF86"/>
  <c r="B86"/>
  <c r="AF84"/>
  <c r="B84"/>
  <c r="AF82"/>
  <c r="B82"/>
  <c r="B43" l="1"/>
  <c r="B46"/>
  <c r="AF46"/>
  <c r="B48"/>
  <c r="AF48"/>
  <c r="B50"/>
  <c r="AF50"/>
  <c r="B52"/>
  <c r="AF52"/>
  <c r="B54"/>
  <c r="AF54"/>
  <c r="B56"/>
  <c r="AF56"/>
  <c r="B58"/>
  <c r="AF58"/>
  <c r="B10" l="1"/>
  <c r="XFD3" i="7"/>
  <c r="XFD4" s="1"/>
  <c r="B7" i="6"/>
  <c r="AF24"/>
  <c r="AF22"/>
  <c r="AF20"/>
  <c r="AF18"/>
  <c r="AF16"/>
  <c r="AF14"/>
  <c r="B22"/>
  <c r="B20"/>
  <c r="B18"/>
  <c r="B16"/>
  <c r="B14"/>
  <c r="AF12"/>
  <c r="B12"/>
  <c r="AF10"/>
</calcChain>
</file>

<file path=xl/sharedStrings.xml><?xml version="1.0" encoding="utf-8"?>
<sst xmlns="http://schemas.openxmlformats.org/spreadsheetml/2006/main" count="7520" uniqueCount="2162">
  <si>
    <t>PUZZLE NF655 X</t>
  </si>
  <si>
    <t>KOD</t>
  </si>
  <si>
    <t>AÇIKLAMA</t>
  </si>
  <si>
    <t>655 lt. Brüt hacim</t>
  </si>
  <si>
    <t>A+ Enerji Sınıfı</t>
  </si>
  <si>
    <t>Parmak izi bırakmayan Inox</t>
  </si>
  <si>
    <t>Çok amaçlı bölme</t>
  </si>
  <si>
    <t>AKILLI NF620 CSY</t>
  </si>
  <si>
    <t>Akıllı modlar (Ekonomi, Tatil, Parti)</t>
  </si>
  <si>
    <t>Tamperli cam raflar (Kırılmaya dayanıklı)</t>
  </si>
  <si>
    <t>Sesli kapı açık alarmı</t>
  </si>
  <si>
    <t>Boyutlar: 185x91x78 cm</t>
  </si>
  <si>
    <t>Çok yönlü soğutma sistemi</t>
  </si>
  <si>
    <t>Akıllı defrost sistemi</t>
  </si>
  <si>
    <t>Soğutucu LED aydınlatma</t>
  </si>
  <si>
    <t>Akıllı iç LED aydınlatma</t>
  </si>
  <si>
    <t>Hareket Sensörü</t>
  </si>
  <si>
    <t>Dokunmatik kontrol paneli</t>
  </si>
  <si>
    <t>Elektronik kontrol paneli</t>
  </si>
  <si>
    <t>Hızlı soğutma/dondurma modu</t>
  </si>
  <si>
    <t>Akıllı kapı kolu aydınlatma</t>
  </si>
  <si>
    <t>Teleskopik ray sistemli 0 bölmesi</t>
  </si>
  <si>
    <t>Kokuları birbirine karıştırmayan sistem</t>
  </si>
  <si>
    <t>Raylı sistemle açılabilen sebzelik</t>
  </si>
  <si>
    <t>18 kg/24 saat Dondurma kapasitesi</t>
  </si>
  <si>
    <t>620 lt. Brüt hacim</t>
  </si>
  <si>
    <t>Siyah cam yüzey</t>
  </si>
  <si>
    <t>3 Boyutlu soğutma sistemi</t>
  </si>
  <si>
    <t>Cam raftan LED aydınlatma</t>
  </si>
  <si>
    <t>Değiştirilebilir kapı açılış yönü</t>
  </si>
  <si>
    <t>Hareket kolaylığı sağlayan tekerler</t>
  </si>
  <si>
    <t>Buzmatik ve hızlı dondurucu bölme</t>
  </si>
  <si>
    <t>Saklama kabı</t>
  </si>
  <si>
    <t>10 kg/24 saat Dondurma kapasitesi</t>
  </si>
  <si>
    <t>Boyutlar: 195x76x79 cm</t>
  </si>
  <si>
    <t>AKILLI NFY620 X</t>
  </si>
  <si>
    <t>AKILLI NF620 X</t>
  </si>
  <si>
    <t>620 LT NO-FROST BUZDOLABI (Siyah)</t>
  </si>
  <si>
    <t>620 LT NO-FROST BUZDOLABI (Inox)</t>
  </si>
  <si>
    <t>Boyutlar: 196x76x83 cm</t>
  </si>
  <si>
    <t>AKILLI NFY620 P</t>
  </si>
  <si>
    <t>AKILLI NF620 P</t>
  </si>
  <si>
    <t>Parlak beyaz</t>
  </si>
  <si>
    <t>AKILLI NFY580 X</t>
  </si>
  <si>
    <t>AKILLI NF600 X</t>
  </si>
  <si>
    <t>580 lt. Brüt hacim</t>
  </si>
  <si>
    <t>Kahvaltılık aksesuarı</t>
  </si>
  <si>
    <t>Koku filtresi</t>
  </si>
  <si>
    <t>6 kg/24 saat Dondurma kapasitesi</t>
  </si>
  <si>
    <t>Boyutlar: 184x81x79 cm</t>
  </si>
  <si>
    <t>AKILLI NFY580</t>
  </si>
  <si>
    <t>AKILLI NF600</t>
  </si>
  <si>
    <t>Beyaz</t>
  </si>
  <si>
    <t>EKO NF600</t>
  </si>
  <si>
    <t>EKO NFY580</t>
  </si>
  <si>
    <t>600 lt. Brüt hacim</t>
  </si>
  <si>
    <t>Boyutlar: 184x81x77 cm</t>
  </si>
  <si>
    <t>AKILLI NF545 X</t>
  </si>
  <si>
    <t>545 lt. Brüt hacim</t>
  </si>
  <si>
    <t>Yan panellerde yuvarlak LED aydınlatma</t>
  </si>
  <si>
    <t>11 kg/24 saat Dondurma kapasitesi</t>
  </si>
  <si>
    <t>Boyutlar: 195x70x80 cm</t>
  </si>
  <si>
    <t>AKILLI NF545 A++</t>
  </si>
  <si>
    <t>A++ Enerji Sınıfı</t>
  </si>
  <si>
    <t>Saklama kabı (2 adet)</t>
  </si>
  <si>
    <t>AKILLI NFY500 X</t>
  </si>
  <si>
    <t>AKILLI NF500 X</t>
  </si>
  <si>
    <t>500 lt. Brüt hacim</t>
  </si>
  <si>
    <t>5,5 kg/24 saat Dondurma kapasitesi</t>
  </si>
  <si>
    <t>Boyutlar: 184x76x75 cm</t>
  </si>
  <si>
    <t>AKILLI NF520 X</t>
  </si>
  <si>
    <t>655 LT NO-FROST BUZDOLABI (Inox)</t>
  </si>
  <si>
    <t>620 LT NO-FROST BUZDOLABI (Beyaz)</t>
  </si>
  <si>
    <t>580 LT NO-FROST BUZDOLABI (Inox)</t>
  </si>
  <si>
    <t>580 LT NO-FROST BUZDOLABI (Beyaz)</t>
  </si>
  <si>
    <t>600 LT NO-FROST BUZDOLABI (Beyaz)</t>
  </si>
  <si>
    <t>545 LT NO-FROST BUZDOLABI (Inox)</t>
  </si>
  <si>
    <t>545 LT A++ NO-FROST BUZDOLABI (Beyaz)</t>
  </si>
  <si>
    <t>AKILLI NF545</t>
  </si>
  <si>
    <t>545 LT NO-FROST BUZDOLABI (Beyaz)</t>
  </si>
  <si>
    <t>500 LT NO-FROST BUZDOLABI (Inox)</t>
  </si>
  <si>
    <t>520 LT NO-FROST BUZDOLABI (Inox)</t>
  </si>
  <si>
    <t>Boyutlar: 184x70x82 cm</t>
  </si>
  <si>
    <t>500 LT NO-FROST BUZDOLABI (Beyaz)</t>
  </si>
  <si>
    <t>4 kg/24 saat Dondurma kapasitesi</t>
  </si>
  <si>
    <t>Boyutlar: 183x76x72 cm</t>
  </si>
  <si>
    <t>EKO NFY520</t>
  </si>
  <si>
    <t>EKO NF520</t>
  </si>
  <si>
    <t>520 LT NO-FROST BUZDOLABI (Beyaz)</t>
  </si>
  <si>
    <t>520 lt. Brüt hacim</t>
  </si>
  <si>
    <t>Boyutlar: 183x70x79 cm</t>
  </si>
  <si>
    <t>EKO NF480 X</t>
  </si>
  <si>
    <t>EKO NF480</t>
  </si>
  <si>
    <t>EKO NF450</t>
  </si>
  <si>
    <t>480 LT NO-FROST BUZDOLABI (Beyaz)</t>
  </si>
  <si>
    <t>450 LT NO-FROST BUZDOLABI (Beyaz)</t>
  </si>
  <si>
    <t>480 LT NO-FROST BUZDOLABI (Inox)</t>
  </si>
  <si>
    <t>480 lt. Brüt hacim</t>
  </si>
  <si>
    <t>450 lt. Brüt hacim</t>
  </si>
  <si>
    <t>Taze hava teknolojisi</t>
  </si>
  <si>
    <t>Vestel Frost Free soğutma sistemi</t>
  </si>
  <si>
    <t>Hareketli Buzmatik</t>
  </si>
  <si>
    <t>Vestel Vita Depo (Nem kontrol sistemi)</t>
  </si>
  <si>
    <t>Basamaklı sebzelik yüzey tasarımı</t>
  </si>
  <si>
    <t>Soğutucu ve Dondurucu LED aydınlatma</t>
  </si>
  <si>
    <t>Işıklı ve sesli kapı açık alarmı</t>
  </si>
  <si>
    <t>5 kg/24 saat Dondurma kapasitesi</t>
  </si>
  <si>
    <t>Boyutlar: 183x70x72 cm</t>
  </si>
  <si>
    <t>Boyutlar: 173x70x72 cm</t>
  </si>
  <si>
    <t>DESING NFK510 CG</t>
  </si>
  <si>
    <t>510 LT NO-FROST BUZDOLABI (Siyah)</t>
  </si>
  <si>
    <t>510 lt. Brüt hacim</t>
  </si>
  <si>
    <t>Gri cam yüzey</t>
  </si>
  <si>
    <t>Hızlı dondurucu modu</t>
  </si>
  <si>
    <t>14 kg/24 saat Dondurma kapasitesi</t>
  </si>
  <si>
    <t>Boyutlar: 187x70x76 cm</t>
  </si>
  <si>
    <t>DESING NFK510 CSE</t>
  </si>
  <si>
    <t>510 LT NO-FROST BUZDOLABI (Gri)</t>
  </si>
  <si>
    <t>Soğutma aküsü</t>
  </si>
  <si>
    <t>DESING NFK510 CDB</t>
  </si>
  <si>
    <t>510 LT NO-FROST BUZDOLABI (Beyaz)</t>
  </si>
  <si>
    <t>Beyaz cam yüzey</t>
  </si>
  <si>
    <t>510 LT NO-FROST BUZDOLABI (Inox)</t>
  </si>
  <si>
    <t>Su pınarı</t>
  </si>
  <si>
    <t>Boyutlar: 187x70x80 cm</t>
  </si>
  <si>
    <t>AKILLI NFKY510 XS</t>
  </si>
  <si>
    <t>AKILLI NFKY510 X</t>
  </si>
  <si>
    <t>AKILLI NFK510 X</t>
  </si>
  <si>
    <t>EKO NFK510 A++</t>
  </si>
  <si>
    <t>EKO NFKY510 X</t>
  </si>
  <si>
    <t>EKO NFK510 X</t>
  </si>
  <si>
    <t>EKO NFKY510</t>
  </si>
  <si>
    <t>EKO NFK510</t>
  </si>
  <si>
    <t>EKO NF450 G</t>
  </si>
  <si>
    <t>450 LT NO-FROST BUZDOLABI (Gri)</t>
  </si>
  <si>
    <t>Gri</t>
  </si>
  <si>
    <t>EKO NF370</t>
  </si>
  <si>
    <t>370 LT No-FROST BUZDOLABI (Beyaz)</t>
  </si>
  <si>
    <t>Boyutlar: 172x70x72 cm</t>
  </si>
  <si>
    <t>RETRO NFK510</t>
  </si>
  <si>
    <t>RETRO NFK350</t>
  </si>
  <si>
    <t>RETRO SC325</t>
  </si>
  <si>
    <t>RETRO ST330</t>
  </si>
  <si>
    <t>510 LT NO-FROST BUZDOLABI</t>
  </si>
  <si>
    <t>350 LT NO-FROST BUZDOLABI</t>
  </si>
  <si>
    <t>325 LT STATİK BUZDOLABI</t>
  </si>
  <si>
    <t>350 lt. Brüt hacim</t>
  </si>
  <si>
    <t>325 lt. Brüt hacim</t>
  </si>
  <si>
    <t>330 lt. Brüt hacim</t>
  </si>
  <si>
    <t>Renk Seçenekli</t>
  </si>
  <si>
    <t>4,2 kg/24 saat Dondurma kapasitesi</t>
  </si>
  <si>
    <t>Boyutlar: 190x61x74 cm</t>
  </si>
  <si>
    <t>3,5 kg/24 saat Dondurma kapasitesi</t>
  </si>
  <si>
    <t>Boyutlar: 175x61x71 cm</t>
  </si>
  <si>
    <t>2 kg/24 saat Dondurma kapasitesi</t>
  </si>
  <si>
    <t>Boyutlar: 177x61x71 cm</t>
  </si>
  <si>
    <t>Ayarlanabilir cam raf</t>
  </si>
  <si>
    <t>Soğutucu aydınlatma</t>
  </si>
  <si>
    <t>Kapı içi peynir ve tereyağı rafı</t>
  </si>
  <si>
    <t>Turbo Fan</t>
  </si>
  <si>
    <t>Buzmatik</t>
  </si>
  <si>
    <t>Soğutucu raf tipi cam</t>
  </si>
  <si>
    <t>EKO SCY550 G</t>
  </si>
  <si>
    <t>EKO SC550 G</t>
  </si>
  <si>
    <t>EKO SCY550</t>
  </si>
  <si>
    <t>EKO SC550</t>
  </si>
  <si>
    <t>EKO SCY450 G</t>
  </si>
  <si>
    <t>EKO SC450 G</t>
  </si>
  <si>
    <t>550 LT STATİK BUZDOLABI (Gri)</t>
  </si>
  <si>
    <t>550 LT STATİK BUZDOLABI (Beyaz)</t>
  </si>
  <si>
    <t>450 LT STATİK BUZDOLABI (Gri)</t>
  </si>
  <si>
    <t>450 LT STATİK BUZDOLABI (Beyaz)</t>
  </si>
  <si>
    <t>Boyutlar: 183x70x80 cm</t>
  </si>
  <si>
    <t>Boyutlar: 183x70x68 cm</t>
  </si>
  <si>
    <t>EKO SCY450</t>
  </si>
  <si>
    <t>EKO SC450</t>
  </si>
  <si>
    <t>Boyutlar: 160x54x64 cm</t>
  </si>
  <si>
    <t>Boyutlar: 144x54x63 cm</t>
  </si>
  <si>
    <t>300 LT STATİK BUZDOLABI (Beyaz)</t>
  </si>
  <si>
    <t>250 LT STATİK BUZDOLABI (Beyaz)</t>
  </si>
  <si>
    <t>Ayarlanabilir tel raf</t>
  </si>
  <si>
    <t>Soğutucu raf tipi tel</t>
  </si>
  <si>
    <t>EKO ST405</t>
  </si>
  <si>
    <t>405 LT STATİK TEK KAPILI BUZDOLABI (Beyaz)</t>
  </si>
  <si>
    <t>Boyutlar: 174x70x63 cm</t>
  </si>
  <si>
    <t>EKO SB120</t>
  </si>
  <si>
    <t>120 LT STATİK BUZDOLABI (Büro Tipi)</t>
  </si>
  <si>
    <t>90 LT STATİK BUZDOLABI (Büro Tipi)</t>
  </si>
  <si>
    <t>Derin dondurucu bölme</t>
  </si>
  <si>
    <t>Boyutlar: 84x54x63 cm</t>
  </si>
  <si>
    <t>Boyutlar: 82x48x54 cm</t>
  </si>
  <si>
    <t>SD 400 A++</t>
  </si>
  <si>
    <t>Enerji lambası</t>
  </si>
  <si>
    <t>Sıcaklık uyarı lambası</t>
  </si>
  <si>
    <t>Kapak kilidi</t>
  </si>
  <si>
    <t>Kapak lambası 15W</t>
  </si>
  <si>
    <t>17,5 kg/24 saat Dondurma kapasitesi</t>
  </si>
  <si>
    <t>Hızlı dondurucu düğmesi</t>
  </si>
  <si>
    <t>Sepet (2 adet)</t>
  </si>
  <si>
    <t>27 Saatte -18'den -9'ye çıkma süresi</t>
  </si>
  <si>
    <t>Boyutlar: 84,5x149,5x72 cm</t>
  </si>
  <si>
    <t>SD 400 A+</t>
  </si>
  <si>
    <t>Boyutlar: 88,5x130,5x72 cm</t>
  </si>
  <si>
    <t>SD 300 A++</t>
  </si>
  <si>
    <t>SD 300 A+</t>
  </si>
  <si>
    <t>SD 300 A+ DUAL</t>
  </si>
  <si>
    <t>SD 200 A+</t>
  </si>
  <si>
    <t>SD 150 A+</t>
  </si>
  <si>
    <t>290 LT SANDIK TİPİ DERİN DONDURUCU</t>
  </si>
  <si>
    <t>185 LT SANDIK TİPİ DERİN DONDURUCU</t>
  </si>
  <si>
    <t>140 LT SANDIK TİPİ DERİN DONDURUCU</t>
  </si>
  <si>
    <t>380 LT SANDIK TİPİ DERİN DONDURUCU</t>
  </si>
  <si>
    <t>390 LT SANDIK TİPİ DERİN DONDURUCU</t>
  </si>
  <si>
    <t>12,5 kg/24 saat Dondurma kapasitesi</t>
  </si>
  <si>
    <t>Boyutlar: 84,5x115,5x72 cm</t>
  </si>
  <si>
    <t>12 kg/24 saat Dondurma kapasitesi</t>
  </si>
  <si>
    <t>26 Saatte -18'den -9'ye çıkma süresi</t>
  </si>
  <si>
    <t>Boyutlar: 88,5x101,5x72 cm</t>
  </si>
  <si>
    <t>Soğutucu/Dondurucu olarak kullanım</t>
  </si>
  <si>
    <t>8 kg/24 saat Dondurma kapasitesi</t>
  </si>
  <si>
    <t>Sepet (1 adet)</t>
  </si>
  <si>
    <t>32 Saatte -18'den -9'ye çıkma süresi</t>
  </si>
  <si>
    <t>Boyutlar: 84,5x84,5x72 cm</t>
  </si>
  <si>
    <t>7,5 kg/24 saat Dondurma kapasitesi</t>
  </si>
  <si>
    <t>24 Saatte -18'den -9'ye çıkma süresi</t>
  </si>
  <si>
    <t>Boyutlar: 88,5x72,5x72 cm</t>
  </si>
  <si>
    <t>7 kg/24 saat Dondurma kapasitesi</t>
  </si>
  <si>
    <t>21 Saatte -18'den -9'ye çıkma süresi</t>
  </si>
  <si>
    <t>Boyutlar: 88,5x58,5x68 cm</t>
  </si>
  <si>
    <t>SD 400 A+ DUAL</t>
  </si>
  <si>
    <t>SD 200 A+ DUAL</t>
  </si>
  <si>
    <t>CD-L1103 X A+</t>
  </si>
  <si>
    <t>7 ÇEKMECELİ DERİN DONDURUCU (Inox)</t>
  </si>
  <si>
    <t>CD-L1103 W A+</t>
  </si>
  <si>
    <t>CDE-M1102 W A+</t>
  </si>
  <si>
    <t>CD-M1102 W A+</t>
  </si>
  <si>
    <t>7 ÇEKMECELİ DERİN DONDURUCU (Beyaz)</t>
  </si>
  <si>
    <t>6 ÇEKMECELİ DERİN DONDURUCU (Beyaz)</t>
  </si>
  <si>
    <t>3 ÇEKMECELİ DERİN DONDURUCU (Beyaz)</t>
  </si>
  <si>
    <t>550 lt. Brüt hacim</t>
  </si>
  <si>
    <t>300 lt. Brüt hacim</t>
  </si>
  <si>
    <t>250 lt. Brüt hacim</t>
  </si>
  <si>
    <t>405 lt. Brüt hacim</t>
  </si>
  <si>
    <t>120 lt. Brüt hacim</t>
  </si>
  <si>
    <t>90 lt. Brüt hacim</t>
  </si>
  <si>
    <t>380 lt. Brüt hacim</t>
  </si>
  <si>
    <t>390 lt. Brüt hacim</t>
  </si>
  <si>
    <t>290 lt. Brüt hacim</t>
  </si>
  <si>
    <t>185 lt. Brüt hacim</t>
  </si>
  <si>
    <t>140 lt. Brüt hacim</t>
  </si>
  <si>
    <t>220 lt. Brüt hacim</t>
  </si>
  <si>
    <t>5 adet derin dondurucu çekmecesi</t>
  </si>
  <si>
    <t>4 adet derin dondurucu çekmecesi</t>
  </si>
  <si>
    <t>3 adet derin dondurucu çekmecesi</t>
  </si>
  <si>
    <t>2 adet kapaklı derin dondurucu bölmesi</t>
  </si>
  <si>
    <t>Ayarlanabilir ayaklar</t>
  </si>
  <si>
    <t>26 kg/24 saat Dondurma kapasitesi</t>
  </si>
  <si>
    <t>Boyutlar: 184x60x70 cm</t>
  </si>
  <si>
    <t>Ledli gösterge paneli</t>
  </si>
  <si>
    <t>Düşük sıcaklık uyarısı (Görsel)</t>
  </si>
  <si>
    <t>15 kg/24 saat Dondurma kapasitesi</t>
  </si>
  <si>
    <t>Boyutlar: 84x54x65 cm</t>
  </si>
  <si>
    <t>BY 101-S</t>
  </si>
  <si>
    <t>SU PINARI</t>
  </si>
  <si>
    <t>VLP-4000</t>
  </si>
  <si>
    <t>ŞARAP SOĞUTUCUSU</t>
  </si>
  <si>
    <t>2,42 lt. Soğuk su tankı</t>
  </si>
  <si>
    <t>0,8 lt. Sıcak su tankı</t>
  </si>
  <si>
    <t>2 musluklu</t>
  </si>
  <si>
    <t>2 lt/sa soğutma kapasitesi</t>
  </si>
  <si>
    <t>5 lt/sa ısıtma kapasitesi</t>
  </si>
  <si>
    <t>Paslanmaz çelik su tankı</t>
  </si>
  <si>
    <t>Boyutlar: 86x30x30 cm</t>
  </si>
  <si>
    <t>Gümüş</t>
  </si>
  <si>
    <t>Önerilen şişe kapasitesi: 40</t>
  </si>
  <si>
    <t>Elektronik sıcaklık kontrol</t>
  </si>
  <si>
    <t>4 adet raf (3 tam 1 yarım ahşap)</t>
  </si>
  <si>
    <t>Paslanmaz çelik kapı</t>
  </si>
  <si>
    <t>LED iç aydınlatma</t>
  </si>
  <si>
    <t>Siyah gövde</t>
  </si>
  <si>
    <t>Ayarlanabilir ısı kademesi</t>
  </si>
  <si>
    <t>Titreşimsiz saklama</t>
  </si>
  <si>
    <t>Özel izolasyonlu cam kapılar</t>
  </si>
  <si>
    <t>İç sıcaklık: 5 / -18</t>
  </si>
  <si>
    <t>İdeal hava nem oranı</t>
  </si>
  <si>
    <t>İç nem: &gt;65% RH</t>
  </si>
  <si>
    <t>Boyutlar: 84x50x59 cm</t>
  </si>
  <si>
    <t>AKILLI 9614 TST</t>
  </si>
  <si>
    <t>AKILLI 9614 TKT</t>
  </si>
  <si>
    <t>9 kg yıkama kapasitesi</t>
  </si>
  <si>
    <t>6 kg kurutma kapasitesi</t>
  </si>
  <si>
    <t>1400 devir sıkma kapasitesi</t>
  </si>
  <si>
    <t>Bumerang gövde</t>
  </si>
  <si>
    <t>İnci kazan</t>
  </si>
  <si>
    <t>Akıllı ekran</t>
  </si>
  <si>
    <t>Yük ve deterjan sensörü</t>
  </si>
  <si>
    <t>Alerji uzmanı program</t>
  </si>
  <si>
    <t>Yorgan programı</t>
  </si>
  <si>
    <t>Yıka ve kurut: 29 dk.</t>
  </si>
  <si>
    <t>Kireç kalkanı teknolojisi</t>
  </si>
  <si>
    <t>Eko Time/Finish Time modu</t>
  </si>
  <si>
    <t>A enerji sınıfı</t>
  </si>
  <si>
    <t>Kazan temizleme programı</t>
  </si>
  <si>
    <t>Yarım yük fonksiyonu</t>
  </si>
  <si>
    <t>Siyah</t>
  </si>
  <si>
    <t>Kırmızı</t>
  </si>
  <si>
    <t>Inox</t>
  </si>
  <si>
    <t>AKILLI 9614 TE</t>
  </si>
  <si>
    <t>AKILLI 9614 TT</t>
  </si>
  <si>
    <t>10 YIL MOTOR GARANTİSİ</t>
  </si>
  <si>
    <t>LCD Ekran</t>
  </si>
  <si>
    <t>HIZLI 9812 TKE</t>
  </si>
  <si>
    <t>9 KG ÇAMAŞIR MAKİNESİ</t>
  </si>
  <si>
    <t>9 KG KURUTMALI ÇAMAŞIR MAKİNESİ</t>
  </si>
  <si>
    <t>HIZLI 9812 TSE</t>
  </si>
  <si>
    <t>HIZLI 9812 TGE</t>
  </si>
  <si>
    <t>HIZLI 9812 TE</t>
  </si>
  <si>
    <t>A+++ Enerji Sınıfı</t>
  </si>
  <si>
    <t>12 dk. hızlı yıkama programı</t>
  </si>
  <si>
    <t>1200 devir sıkma kapasitesi</t>
  </si>
  <si>
    <t>Twinjet Plus teknolojisi</t>
  </si>
  <si>
    <t>Alerji uzmanı programı</t>
  </si>
  <si>
    <t>Perde yıkama programı</t>
  </si>
  <si>
    <t>Narinler/Elde yıkama programı</t>
  </si>
  <si>
    <t>Büyük akıllı kapı</t>
  </si>
  <si>
    <t>AKILLI 7512 TL</t>
  </si>
  <si>
    <t>7 KG KURUTMALI ÇAMAŞIR MAKİNESİ</t>
  </si>
  <si>
    <t>7 kg yıkama kapasitesi</t>
  </si>
  <si>
    <t>5 kg kurutma kapasitesi</t>
  </si>
  <si>
    <t>EKO 9710 TGL</t>
  </si>
  <si>
    <t>HIZLI 9812 TTE</t>
  </si>
  <si>
    <t>HIZLI 9812 TME</t>
  </si>
  <si>
    <t>HIZLI 9812 TPE</t>
  </si>
  <si>
    <t>HIZLI 9812 TYE</t>
  </si>
  <si>
    <t>Toprak</t>
  </si>
  <si>
    <t>Pembe</t>
  </si>
  <si>
    <t>Mavi</t>
  </si>
  <si>
    <t>Yeşil</t>
  </si>
  <si>
    <t>1000 devir sıkma kapasitesi</t>
  </si>
  <si>
    <t>HIZLI 8812 TGE</t>
  </si>
  <si>
    <t>HIZLI 8811 TE</t>
  </si>
  <si>
    <t>8 KG ÇAMAŞIR MAKİNESİ</t>
  </si>
  <si>
    <t>8 kg yıkama kapasitesi</t>
  </si>
  <si>
    <t>15 dk. hızlı yıkama programı</t>
  </si>
  <si>
    <t>Akıllı kontrol düğmesi</t>
  </si>
  <si>
    <t>Pyrojet teknolojisi</t>
  </si>
  <si>
    <t>Manyetik BLDC motor</t>
  </si>
  <si>
    <t>Akıllı full grafik ekran</t>
  </si>
  <si>
    <t>Leke seçimi/22 Leke çıkarma programı</t>
  </si>
  <si>
    <t>Kireç kalkanı</t>
  </si>
  <si>
    <t>51 cm Dev ön kapak</t>
  </si>
  <si>
    <t>LED Ekran</t>
  </si>
  <si>
    <t>HIZLI 7810 TGE</t>
  </si>
  <si>
    <t>7 KG ÇAMAŞIR MAKİNESİ</t>
  </si>
  <si>
    <t>HIZLI 7811 TE</t>
  </si>
  <si>
    <t>EKO 7710 CGL</t>
  </si>
  <si>
    <t>Zaman erteleme seçeneği</t>
  </si>
  <si>
    <t>15 farklı yıkama seçeneği</t>
  </si>
  <si>
    <t>EKO 6708 T</t>
  </si>
  <si>
    <t>6 KG ÇAMAŞIR MAKİNESİ</t>
  </si>
  <si>
    <t>5 KG ÇAMAŞIR MAKİNESİ</t>
  </si>
  <si>
    <t>6 kg yıkama kapasitesi</t>
  </si>
  <si>
    <t>5 kg yıkama kapasitesi</t>
  </si>
  <si>
    <t>800 devir sıkma kapasitesi</t>
  </si>
  <si>
    <t>Devir sıcaklık seçimi</t>
  </si>
  <si>
    <t>EKO 6710 TL</t>
  </si>
  <si>
    <t>55CA9500</t>
  </si>
  <si>
    <t>Dahili HD uydu alıcısı</t>
  </si>
  <si>
    <t>Ultra Dynamic Contrast</t>
  </si>
  <si>
    <t>Pixellence Görüntü İyileştirme</t>
  </si>
  <si>
    <t>Dahili Karasal dijital alıcısı</t>
  </si>
  <si>
    <t>Super Motion Rate 1000 Hz</t>
  </si>
  <si>
    <t>Dahili WiFi</t>
  </si>
  <si>
    <t>4 HDMI, 3 USB bağlantı</t>
  </si>
  <si>
    <t>Yüksek ses gücü</t>
  </si>
  <si>
    <t>84UHD9599</t>
  </si>
  <si>
    <t>55" (140 cm) UHD LED Ekran</t>
  </si>
  <si>
    <t>84" (213 cm) UHD LED Ekran</t>
  </si>
  <si>
    <t>3D Kavisli Ekran (3840x2160)</t>
  </si>
  <si>
    <t>Akıllı tavsiye, Akıllı rehber</t>
  </si>
  <si>
    <t>Normal çerçeve</t>
  </si>
  <si>
    <t>3D Ekran (3840x2160)</t>
  </si>
  <si>
    <t>Super Motion Rate 600 Hz</t>
  </si>
  <si>
    <t>4 HDMI, 4 USB bağlantı</t>
  </si>
  <si>
    <t>Salıncaklı çerçeve</t>
  </si>
  <si>
    <t>55UA9200</t>
  </si>
  <si>
    <t>Çifte ekran, çifte eğlence</t>
  </si>
  <si>
    <t>Süper ince çerçeve</t>
  </si>
  <si>
    <t>65UA9200</t>
  </si>
  <si>
    <t>50UA9200</t>
  </si>
  <si>
    <t>Smart TV, Vestel Smart Center</t>
  </si>
  <si>
    <t>65" (165 cm) UHD LED Ekran</t>
  </si>
  <si>
    <t>50" (127 cm) UHD LED Ekran</t>
  </si>
  <si>
    <t>47PF9090</t>
  </si>
  <si>
    <t>55PF9090</t>
  </si>
  <si>
    <t>47" (120 cm) FULL HD LED Ekran</t>
  </si>
  <si>
    <t>55" (140 cm) FULL HD LED Ekran</t>
  </si>
  <si>
    <t>3D Ekran (1920x1080)</t>
  </si>
  <si>
    <t>Çerçevesiz</t>
  </si>
  <si>
    <t>42PF8575</t>
  </si>
  <si>
    <t>48PF8575</t>
  </si>
  <si>
    <t>50PF8575</t>
  </si>
  <si>
    <t>55PF8575</t>
  </si>
  <si>
    <t>65FA8500</t>
  </si>
  <si>
    <t>42" (106 cm) FULL HD LED Ekran</t>
  </si>
  <si>
    <t>48" (122 cm) FULL HD LED Ekran</t>
  </si>
  <si>
    <t>50" (127 cm) FULL HD LED Ekran</t>
  </si>
  <si>
    <t>65" (165 cm) FULL HD LED Ekran</t>
  </si>
  <si>
    <t>Super Motion Rate 800 Hz</t>
  </si>
  <si>
    <t>4 HDMI, 2 USB bağlantı</t>
  </si>
  <si>
    <t>42FA8200</t>
  </si>
  <si>
    <t>48FA8200</t>
  </si>
  <si>
    <t>32PH8075</t>
  </si>
  <si>
    <t>42PF8175</t>
  </si>
  <si>
    <t>50FA8200</t>
  </si>
  <si>
    <t>32" (82 cm) FULL HD LED Ekran</t>
  </si>
  <si>
    <t>Super Motion Rate 400 Hz</t>
  </si>
  <si>
    <t>2 HDMI, 2 USB bağlantı</t>
  </si>
  <si>
    <t>4 adet 3D, 2 adet çift ekran gözlüğü</t>
  </si>
  <si>
    <t>2 adet 3D gözlüğü</t>
  </si>
  <si>
    <t>65PF7575</t>
  </si>
  <si>
    <t>32PF7175B</t>
  </si>
  <si>
    <t>42PF7175B</t>
  </si>
  <si>
    <t>50PF7175B</t>
  </si>
  <si>
    <t>42FA7500</t>
  </si>
  <si>
    <t>48FA7500</t>
  </si>
  <si>
    <t>42PF7175</t>
  </si>
  <si>
    <t>32PF7175</t>
  </si>
  <si>
    <t>50PF7175</t>
  </si>
  <si>
    <t>55" 4K UHD 3D SMART LED TV</t>
  </si>
  <si>
    <t>55" 4K 3D SMART CURVED TV</t>
  </si>
  <si>
    <t>84" 4K UHD SALINCAKLI TV</t>
  </si>
  <si>
    <t>65" 4K UHD 3D SMART LED TV</t>
  </si>
  <si>
    <t>50" 4K UHD 3D SMART LED TV</t>
  </si>
  <si>
    <t>47" 3D SMART LED TV</t>
  </si>
  <si>
    <t>55" 3D SMART LED TV</t>
  </si>
  <si>
    <t>42" 3D SMART LED TV</t>
  </si>
  <si>
    <t>48" 3D SMART LED TV</t>
  </si>
  <si>
    <t>50" 3D SMART LED TV</t>
  </si>
  <si>
    <t>65" 3D SMART LED TV</t>
  </si>
  <si>
    <t>32" 3D SMART LED TV</t>
  </si>
  <si>
    <t>65" SMART LED TV</t>
  </si>
  <si>
    <t>32" SMART LED TV</t>
  </si>
  <si>
    <t>42" SMART LED TV</t>
  </si>
  <si>
    <t>50" SMART LED TV</t>
  </si>
  <si>
    <t>48" SMART LED TV</t>
  </si>
  <si>
    <t>Full HD Ekran (1920x1080)</t>
  </si>
  <si>
    <t>4 adet 3D gözlüğü</t>
  </si>
  <si>
    <t>3 HDMI, 2 USB bağlantı</t>
  </si>
  <si>
    <t>32PF7070</t>
  </si>
  <si>
    <t>40FA7100</t>
  </si>
  <si>
    <t>40PF7120</t>
  </si>
  <si>
    <t>40PF7070</t>
  </si>
  <si>
    <t>49FA7000</t>
  </si>
  <si>
    <t>50PF7070</t>
  </si>
  <si>
    <t>40" SMART LED TV</t>
  </si>
  <si>
    <t>49" SMART LED TV</t>
  </si>
  <si>
    <t>49" (124 cm) FULL HD LED Ekran</t>
  </si>
  <si>
    <t>40" (102 cm) FULL HD LED Ekran</t>
  </si>
  <si>
    <t>49FA5000</t>
  </si>
  <si>
    <t>49" SATALLITE LED TV</t>
  </si>
  <si>
    <t>2 HDMI, 1 USB bağlantı</t>
  </si>
  <si>
    <t>İnce çerçeve</t>
  </si>
  <si>
    <t>24HA5100</t>
  </si>
  <si>
    <t>32HA5100</t>
  </si>
  <si>
    <t>42FA5100</t>
  </si>
  <si>
    <t>22PF5065</t>
  </si>
  <si>
    <t>39PF5065</t>
  </si>
  <si>
    <t>24PH5030</t>
  </si>
  <si>
    <t>24" SATALLITE LED TV</t>
  </si>
  <si>
    <t>32" SATALLITE LED TV</t>
  </si>
  <si>
    <t>42" SATALLITE LED TV</t>
  </si>
  <si>
    <t>22" SATALLITE LED TV</t>
  </si>
  <si>
    <t>39" SATALLITE LED TV</t>
  </si>
  <si>
    <t>24" (61 cm) HD LED Ekran</t>
  </si>
  <si>
    <t>32" (82 cm) HD LED Ekran</t>
  </si>
  <si>
    <t>22" (56 cm) FULL HD LED Ekran</t>
  </si>
  <si>
    <t>39" (99 cm) FULL HD LED Ekran</t>
  </si>
  <si>
    <t>1 HDMI, 1 USB bağlantı</t>
  </si>
  <si>
    <t>40PF3025</t>
  </si>
  <si>
    <t>40FA3000</t>
  </si>
  <si>
    <t>40" PERFORMANCE LED TV</t>
  </si>
  <si>
    <t>22VF3025</t>
  </si>
  <si>
    <t>20VH3032</t>
  </si>
  <si>
    <t>22PF5021L</t>
  </si>
  <si>
    <t>22PF5021B</t>
  </si>
  <si>
    <t>22PF5021K</t>
  </si>
  <si>
    <t>22PF5021P</t>
  </si>
  <si>
    <t>32" PERFORMANCE LED TV</t>
  </si>
  <si>
    <t>22" PERFORMANCE LED TV</t>
  </si>
  <si>
    <t>20" PERFORMANCE LED TV</t>
  </si>
  <si>
    <t>22" COLOR DVD LED TV</t>
  </si>
  <si>
    <t>20" (51 cm) HD LED Ekran</t>
  </si>
  <si>
    <t>HD Ready Ekran (1366x768)</t>
  </si>
  <si>
    <t>Super Dynamic Contrast</t>
  </si>
  <si>
    <t>PC girişi</t>
  </si>
  <si>
    <t>Kulaklık çıkışı</t>
  </si>
  <si>
    <t>Hızlı tepkime süresi</t>
  </si>
  <si>
    <t>BLUETOOTH MİNİ HOPARLÖR</t>
  </si>
  <si>
    <t>DESIBEL H300</t>
  </si>
  <si>
    <t>DESIBEL K500</t>
  </si>
  <si>
    <t>BLUETOOTH KULAKLIK</t>
  </si>
  <si>
    <t>Bluetooth ile kablosuz bağlantı</t>
  </si>
  <si>
    <t>Kulağı kavrayan ergonomik tasarım</t>
  </si>
  <si>
    <t>Güçlü bas performansı</t>
  </si>
  <si>
    <t>10 saate kadar müzik dinleme</t>
  </si>
  <si>
    <t>30 ün Standby süresi</t>
  </si>
  <si>
    <t>USB ile şarj edebilme</t>
  </si>
  <si>
    <t>Ayarlanabilen baş bandı</t>
  </si>
  <si>
    <t>Katlanabilir tasarım</t>
  </si>
  <si>
    <t>Aux-in ile kablolu kullanım</t>
  </si>
  <si>
    <t>Hediye taşıma çantası</t>
  </si>
  <si>
    <t>Ses yalıtımı, Net ses akışı</t>
  </si>
  <si>
    <t>Şık ve dikkat çekici tasarım</t>
  </si>
  <si>
    <t>Dahili mikrofon ile kablosuz görüşme</t>
  </si>
  <si>
    <t>Aux-out ile diğer cihazlara ses aktarımı</t>
  </si>
  <si>
    <t>10 PROGRAMLI BULAŞIK MAKİNESİ</t>
  </si>
  <si>
    <t>A+++ (-%20) Enerji performansı</t>
  </si>
  <si>
    <t>A Yıkama ve kurutma performansı</t>
  </si>
  <si>
    <t>44 dB ses seviyesi</t>
  </si>
  <si>
    <t>Eco 5.5 (5,5 lt. su tüketimi) Özel Program</t>
  </si>
  <si>
    <t>14 Kişilik kapasite</t>
  </si>
  <si>
    <t>Üçüncü sepet</t>
  </si>
  <si>
    <t>Yüksekliği ayarlanabilir üst sepet</t>
  </si>
  <si>
    <t>Dual prowash</t>
  </si>
  <si>
    <t>Smartwash &amp; Ecowash</t>
  </si>
  <si>
    <t>Ekstra Hijyen/Kuru/Sessiz/Hızlı</t>
  </si>
  <si>
    <t>JetWash (18 dk. Süper hızlı yıkama)</t>
  </si>
  <si>
    <t>Auto-door Teknolojisi</t>
  </si>
  <si>
    <t>Inverter motor (BLDC) teknolojisi</t>
  </si>
  <si>
    <t>8 PROGRAMLI BULAŞIK MAKİNESİ</t>
  </si>
  <si>
    <t>A+++ Enerji sınıfı</t>
  </si>
  <si>
    <t>15 Kişilik kapasite</t>
  </si>
  <si>
    <t>9 lt.  Su tüketimi</t>
  </si>
  <si>
    <t>Kayar çatal/kaşık sepeti</t>
  </si>
  <si>
    <t>Ekstra Sessiz/Hızlı</t>
  </si>
  <si>
    <t>6 PROGRAMLI BULAŞIK MAKİNESİ</t>
  </si>
  <si>
    <t>A++ Enerji sınıfı</t>
  </si>
  <si>
    <t>45 dB ses seviyesi</t>
  </si>
  <si>
    <t>12 Kişilik kapasite</t>
  </si>
  <si>
    <t>Ekstra Hijyen/Kuru</t>
  </si>
  <si>
    <t>Auto Tablet opsiyonu</t>
  </si>
  <si>
    <t>İç aydınlatma</t>
  </si>
  <si>
    <t>Bluetooth, Dahili WiFi</t>
  </si>
  <si>
    <t>49FA3000</t>
  </si>
  <si>
    <t>49" PERFORMANCE LED TV</t>
  </si>
  <si>
    <t>50FA7500</t>
  </si>
  <si>
    <t>50FA7500B</t>
  </si>
  <si>
    <t>Beyaz Süper ince çerçeve</t>
  </si>
  <si>
    <t>24VF3045</t>
  </si>
  <si>
    <t>24" PERFORMANCE LED TV</t>
  </si>
  <si>
    <t>24" (61 cm) FULL HD LED Ekran</t>
  </si>
  <si>
    <t>Lila Normal çerçeve</t>
  </si>
  <si>
    <t>Kırmızı Normal çerçeve</t>
  </si>
  <si>
    <t>Beyaz Normal çerçeve</t>
  </si>
  <si>
    <t>Pembe Normal çerçeve</t>
  </si>
  <si>
    <t>INOX ANKASTRE OCAK</t>
  </si>
  <si>
    <t>INOX ANKASTRE FIRIN</t>
  </si>
  <si>
    <t>58 lt. İç hacim</t>
  </si>
  <si>
    <t>A Enerji sınıfı</t>
  </si>
  <si>
    <t>5 Pişirme Fonksiyonu</t>
  </si>
  <si>
    <t>Fırın içi aydınlatma</t>
  </si>
  <si>
    <t>1 Adet Izgara</t>
  </si>
  <si>
    <t>Yandan düğmeli kontrol sistemi</t>
  </si>
  <si>
    <t>Gaz kontrol düğmesinden ateşleme</t>
  </si>
  <si>
    <t>Gaz emniyet sistemi</t>
  </si>
  <si>
    <t>Parlak emaye ızgara</t>
  </si>
  <si>
    <t>60 cm</t>
  </si>
  <si>
    <t>Cezvelik</t>
  </si>
  <si>
    <t>E Enerji sınıfı</t>
  </si>
  <si>
    <t>Duvar tipi</t>
  </si>
  <si>
    <t>270 m3/saat Emiş gücü</t>
  </si>
  <si>
    <t>3 Kademe</t>
  </si>
  <si>
    <t>Mekanik kontrol</t>
  </si>
  <si>
    <t>Çok katlı yıkanabilir alüminyum kaset filtre</t>
  </si>
  <si>
    <t>Geri dönüş önleme sistemi</t>
  </si>
  <si>
    <t>47 dB ses seviyesi</t>
  </si>
  <si>
    <t>Ekstra Hijyen</t>
  </si>
  <si>
    <t>Başlangıç zamanı erteleme</t>
  </si>
  <si>
    <t>Az bulaşık seçeneği</t>
  </si>
  <si>
    <t>LCD Gösterge</t>
  </si>
  <si>
    <t>5 PROGRAMLI BULAŞIK MAKİNESİ</t>
  </si>
  <si>
    <t>Hızlı 30 dakika yıkama programı</t>
  </si>
  <si>
    <t>Yüksekliği ayarlanabilen fincan rafı (4 Adet)</t>
  </si>
  <si>
    <t>Hijyen 70 C yıkama programı</t>
  </si>
  <si>
    <t>A+ Enerji sınıfı</t>
  </si>
  <si>
    <t>Siyah Cam kapak</t>
  </si>
  <si>
    <t>Beyaz Cam kapak</t>
  </si>
  <si>
    <t>Modüler çatal/kaşık sepeti</t>
  </si>
  <si>
    <t>Boşken yüksekliği ayarlanabilir üst sepet</t>
  </si>
  <si>
    <t>Tuz ve Parlatıcı göstergesi</t>
  </si>
  <si>
    <t>49 dB ses seviyesi</t>
  </si>
  <si>
    <t>Katlanabilir tel (4 üst, 4 alt sepette)</t>
  </si>
  <si>
    <t>Katlanabilir tel (4 alt sepette)</t>
  </si>
  <si>
    <t>50 dk. Süper yıkama programı</t>
  </si>
  <si>
    <t>LED Program takip göstergesi</t>
  </si>
  <si>
    <t>4 PROGRAMLI BULAŞIK MAKİNESİ</t>
  </si>
  <si>
    <t>3 PROGRAMLI BULAŞIK MAKİNESİ</t>
  </si>
  <si>
    <t>2 PROGRAMLI BULAŞIK MAKİNESİ</t>
  </si>
  <si>
    <t>Yüksekliği ayarlanabilen fincan rafı (2 Adet)</t>
  </si>
  <si>
    <t>Katlanabilir tel (4 üst, 2 alt sepette)</t>
  </si>
  <si>
    <t>Su taşma emniyet sistemi</t>
  </si>
  <si>
    <t>Katlanabilir tel (2 alt sepette)</t>
  </si>
  <si>
    <t>Fincan rafı (2 Adet)</t>
  </si>
  <si>
    <t>Metal filtre</t>
  </si>
  <si>
    <t>Paslanmaz çelik iç gövde</t>
  </si>
  <si>
    <t>Eco 50 C yıkama programı</t>
  </si>
  <si>
    <t>Yoğun 60 C yıkama programı</t>
  </si>
  <si>
    <t>9 PROGRAMLI BULAŞIK MAKİNESİ</t>
  </si>
  <si>
    <t>370 lt. Brüt hacim</t>
  </si>
  <si>
    <t>Katlanabilir tel (4 üst sepette)</t>
  </si>
  <si>
    <t>Çocuk kilidi</t>
  </si>
  <si>
    <t>AKILLI ANKASTRE DAVLUMBAZ</t>
  </si>
  <si>
    <t>AKILLI ANKASTRE OCAK</t>
  </si>
  <si>
    <t>AKILLI ANKASTRE FIRIN</t>
  </si>
  <si>
    <t>B Enerji sınıfı</t>
  </si>
  <si>
    <t>615 m3/saat emiş gücü</t>
  </si>
  <si>
    <t>5 Kademe</t>
  </si>
  <si>
    <t>Maksimum güçte Ultra sessiz Performans</t>
  </si>
  <si>
    <t>TCT-LCD Animasyonlu ekran</t>
  </si>
  <si>
    <t>Cam üstü dokunmatik kontrol</t>
  </si>
  <si>
    <t>Kontrol paneli çocuk kilidi</t>
  </si>
  <si>
    <t>Indiksiyon çifte ısıtma</t>
  </si>
  <si>
    <t>İki ocak gözünü eş zamanlı yönetme</t>
  </si>
  <si>
    <t>Kızartma fonksiyonu</t>
  </si>
  <si>
    <t>Kaynatma fonksiyonu</t>
  </si>
  <si>
    <t>Sıcak tuma fonksiyonu</t>
  </si>
  <si>
    <t>Çikolata eritme fonksiyonu</t>
  </si>
  <si>
    <t>69 lt. İç hacim</t>
  </si>
  <si>
    <t>Yemek tarifleriyle uygulama desteği</t>
  </si>
  <si>
    <t>Profesyonel şefler tarafından hazırlanan</t>
  </si>
  <si>
    <t>150 yemek pişirme fonksiyonu</t>
  </si>
  <si>
    <t>Akıllı ürün ailesi uygulaması ile</t>
  </si>
  <si>
    <t>WiFi entegrasyonu</t>
  </si>
  <si>
    <t>SİYAH ANKASTRE FIRIN</t>
  </si>
  <si>
    <t>BEYAZ ANKASTRE FIRIN</t>
  </si>
  <si>
    <t>Multifonksiyon</t>
  </si>
  <si>
    <t>Visio Touch Kontrol</t>
  </si>
  <si>
    <t>8 Pişirme fonksiyonu</t>
  </si>
  <si>
    <t>Kolay temizlenir gri emaye iç yüzey</t>
  </si>
  <si>
    <t>Buharlı temizleme özelliği</t>
  </si>
  <si>
    <t>Sökülebilir iç camlı fırın kapısı</t>
  </si>
  <si>
    <t>3 kat cam fırın kapağı</t>
  </si>
  <si>
    <t>Soğuk kapak özelliği</t>
  </si>
  <si>
    <t>Gömülebilir ışıklı düğme</t>
  </si>
  <si>
    <t>1 adet derin, 1 adet sığ tepsi</t>
  </si>
  <si>
    <t>1 Adet Izgara, 1 adet küçük tepsi</t>
  </si>
  <si>
    <t>Tavuk çevirme ve şiş kebap aparatı</t>
  </si>
  <si>
    <t>1 adet tel, 1 adet teleskobik raf</t>
  </si>
  <si>
    <t>8 fırın fonksiyonu</t>
  </si>
  <si>
    <t>Dijital zamanlayıcı</t>
  </si>
  <si>
    <t>Tel raf</t>
  </si>
  <si>
    <t>Katalitik temizleme</t>
  </si>
  <si>
    <t>Gömülebilir paslanmaz çelik düğmeler</t>
  </si>
  <si>
    <t>1 Adet Izgara, 1 adet Tavuk çevirme aparatı</t>
  </si>
  <si>
    <t>Mekanik zamanlayıcı</t>
  </si>
  <si>
    <t>Kolay temizlenir siyah emaye iç yüzey</t>
  </si>
  <si>
    <t>Elektroturbo</t>
  </si>
  <si>
    <t>5 Pişirme fonksiyonu</t>
  </si>
  <si>
    <t>ANKASTRE MİKRODALGA FIRIN</t>
  </si>
  <si>
    <t>25 lt. İç hacim</t>
  </si>
  <si>
    <t>900 W Mikrodalga gücü</t>
  </si>
  <si>
    <t>1000 W Izgara gücü</t>
  </si>
  <si>
    <t>Dijital saat</t>
  </si>
  <si>
    <t>Gömülebilir düğme</t>
  </si>
  <si>
    <t>Paslanmaz çelik Dış/İç gövde</t>
  </si>
  <si>
    <t>5 Kademe mikrodalga ayarı</t>
  </si>
  <si>
    <t>Izgara ve Mikrodalga kombinasyon programları</t>
  </si>
  <si>
    <t>8 adet Pişirma Programı/Menüsü</t>
  </si>
  <si>
    <t>Hızlı pişirme</t>
  </si>
  <si>
    <t>Ağırlığa ve süreye göre buz çözme</t>
  </si>
  <si>
    <t>Düğme ile yana açılan kapı</t>
  </si>
  <si>
    <t>20 lt. İç hacim</t>
  </si>
  <si>
    <t>800 W Mikrodalga gücü</t>
  </si>
  <si>
    <t>Ekran çocuk kilidi</t>
  </si>
  <si>
    <t>SİYAH ANKASTRE OCAK</t>
  </si>
  <si>
    <t>2 Gözü gazlı, 2 Gözü indüksiyon</t>
  </si>
  <si>
    <t>İndüksiyon gözler için çocuk kilidi,</t>
  </si>
  <si>
    <t>İndüksiyon gözlerde hızlı ısıtma,</t>
  </si>
  <si>
    <t>Tencere tanıma, Pişirme süresi ayarı</t>
  </si>
  <si>
    <t>Yandan düğmeli ve dokunmatik kontrol</t>
  </si>
  <si>
    <t>Sıcak yüzey ikaz lambası</t>
  </si>
  <si>
    <t>Döküm cezvelik</t>
  </si>
  <si>
    <t>Pişirme süresini bekletme</t>
  </si>
  <si>
    <t>4 Gözü İndüksiyon ocak</t>
  </si>
  <si>
    <t>Önden dokunmatik sürüklenebilir kontrol</t>
  </si>
  <si>
    <t>Çocuk kilidi ve tuş kilidi</t>
  </si>
  <si>
    <t>Hızlı ısıtma özelliği</t>
  </si>
  <si>
    <t>Tencere tanıma özelliği</t>
  </si>
  <si>
    <t>Zamanlayıcı ve sesli ikaz</t>
  </si>
  <si>
    <t>Pişirme süresi ayarı</t>
  </si>
  <si>
    <t>Temizleme spatulası</t>
  </si>
  <si>
    <t>4 Gözü Vitro seramik ocak</t>
  </si>
  <si>
    <t>Önden dokunmatik kontrol</t>
  </si>
  <si>
    <t>Hare göz</t>
  </si>
  <si>
    <t>Paslanmaz çelik kapaklı düğme</t>
  </si>
  <si>
    <t>3 Gözü gazlı, 1 Gözü elektrikli ocak</t>
  </si>
  <si>
    <t>Önden düğmeli kontrol</t>
  </si>
  <si>
    <t>Tekli parlak emaye ızgara</t>
  </si>
  <si>
    <t>4 Gözü gazlı ocak</t>
  </si>
  <si>
    <t>Yandan düğmeli kontrol</t>
  </si>
  <si>
    <t>4 Gözü gazlı (1 gözü Wok ısıtıcılı) ocak</t>
  </si>
  <si>
    <t>Dekratif döküm ızgara</t>
  </si>
  <si>
    <t>Plus X Desing tasarım ödülü</t>
  </si>
  <si>
    <t>Siyah emaye yüzey</t>
  </si>
  <si>
    <t>Bütünleşik parlak emaye ızgara</t>
  </si>
  <si>
    <t>Çizilmez, paslanmaz çelik yüzey</t>
  </si>
  <si>
    <t>5 Gözü gazlı (1 gözü Wok ısıtıcılı) ocak</t>
  </si>
  <si>
    <t>70 cm</t>
  </si>
  <si>
    <t>Wok adaptörü</t>
  </si>
  <si>
    <t>Pratik düğme yerleşimi</t>
  </si>
  <si>
    <t>Dekratif mat emaye ızgara</t>
  </si>
  <si>
    <t>Red Dot dizayn ödülü</t>
  </si>
  <si>
    <t>BEYAZ ANKASTRE OCAK</t>
  </si>
  <si>
    <t>Beyaz emaye yüzey</t>
  </si>
  <si>
    <t>Çizilmez, paslanmaz çelik gövde</t>
  </si>
  <si>
    <t>2 Gözü elektrikli Vitroseramik ocak</t>
  </si>
  <si>
    <t>2 Gözü elektrikli Domino ocak</t>
  </si>
  <si>
    <t>Sıcak yüzey ikazı</t>
  </si>
  <si>
    <t>1 Gözü gazlı Wok Domino ocak</t>
  </si>
  <si>
    <t>SİYAH ANKASTRE DAVLUMBAZ</t>
  </si>
  <si>
    <t>INOX ANKASTRE DAVLUMBAZ</t>
  </si>
  <si>
    <t>BEYAZ ANKASTRE DAVLUMBAZ</t>
  </si>
  <si>
    <t>D Enerji sınıfı</t>
  </si>
  <si>
    <t>Ada tipi</t>
  </si>
  <si>
    <t>90 cm</t>
  </si>
  <si>
    <t>529 m3/saat emiş gücü</t>
  </si>
  <si>
    <t>Kademe gösterge ekranı</t>
  </si>
  <si>
    <t>4 x 20 W LED Ocak ayınlatması</t>
  </si>
  <si>
    <t>15 dk. Zamanlayıcı ve otomatik kapanma</t>
  </si>
  <si>
    <t>Filtre temizlik uyarı sistemi</t>
  </si>
  <si>
    <t>445 m3/saat emiş gücü</t>
  </si>
  <si>
    <t>4 + 1 Kademe</t>
  </si>
  <si>
    <t>Otomatik hareketli ön kapak ile,</t>
  </si>
  <si>
    <t>Mükemmel çekiş gücü</t>
  </si>
  <si>
    <t>2 x 3 W Ocak aydınlatması</t>
  </si>
  <si>
    <t>471 m3/saat emiş gücü</t>
  </si>
  <si>
    <t>Ambiyans aydınlatma</t>
  </si>
  <si>
    <t>Akıllı gece aydınlatması</t>
  </si>
  <si>
    <t>540 m3/saat emiş gücü</t>
  </si>
  <si>
    <t>2 x 1,5 W LED ocak aydınlatması</t>
  </si>
  <si>
    <t>7 W LED ocak aydınlatması</t>
  </si>
  <si>
    <t>C Enerji sınıfı</t>
  </si>
  <si>
    <t>547 m3/saat emiş gücü</t>
  </si>
  <si>
    <t>2 x 3 W LED ocak aydınlatması</t>
  </si>
  <si>
    <t>564 m3/saat emiş gücü</t>
  </si>
  <si>
    <t>585 m3/saat emiş gücü</t>
  </si>
  <si>
    <t>400 m3/saat emiş gücü</t>
  </si>
  <si>
    <t>2 x 50 W ocak aydınlatması</t>
  </si>
  <si>
    <t>270 m3/saat emiş gücü</t>
  </si>
  <si>
    <t>1 x 28 W ocak aydınlatması</t>
  </si>
  <si>
    <t>581 m3/saat emiş gücü</t>
  </si>
  <si>
    <t>Elektronik kontrol</t>
  </si>
  <si>
    <t>577 m3/saat emiş gücü</t>
  </si>
  <si>
    <t>Elektronik kontrol düğmesi</t>
  </si>
  <si>
    <t>2 x 50 W LED Ocak ayınlatması</t>
  </si>
  <si>
    <t>590 m3/saat emiş gücü</t>
  </si>
  <si>
    <t>552 m3/saat emiş gücü</t>
  </si>
  <si>
    <t>422 m3/saat emiş gücü</t>
  </si>
  <si>
    <t>2 x 28 W LED ocak aydınlatması</t>
  </si>
  <si>
    <t>448 m3/saat emiş gücü</t>
  </si>
  <si>
    <t>2 x 50 W LED ocak aydınlatması</t>
  </si>
  <si>
    <t>406 m3/saat emiş gücü</t>
  </si>
  <si>
    <t>9 PROGRAMLI ANKASTRE BULAŞIK MAKİNESİ</t>
  </si>
  <si>
    <t>9 lt. Su tüketimi</t>
  </si>
  <si>
    <t>Ön yıkama programı</t>
  </si>
  <si>
    <t>Ekstra Hijyen 70 C programı</t>
  </si>
  <si>
    <t>Turbo kurutma</t>
  </si>
  <si>
    <t>4 PROGRAMLI INOX ANKASTRE BULAŞIK MAKİNESİ</t>
  </si>
  <si>
    <t>5 PROGRAMLI INOX ANKASTRE BULAŞIK MAKİNESİ</t>
  </si>
  <si>
    <t>3 PROGRAMLI INOX ANKASTRE BULAŞIK MAKİNESİ</t>
  </si>
  <si>
    <t>3 PROGRAMLI SİYAH ANKASTRE BULAŞIK MAKİNESİ</t>
  </si>
  <si>
    <t>3 PROGRAMLI BEYAZ ANKASTRE BULAŞIK MAKİNESİ</t>
  </si>
  <si>
    <t>12 lt. Su tüketimi</t>
  </si>
  <si>
    <t>Süper 50 dk. Yıkama programı</t>
  </si>
  <si>
    <t>Yoğun 65 C yıkama programı</t>
  </si>
  <si>
    <t>LED'li Tuz ve parlatıcı göstergesi</t>
  </si>
  <si>
    <t>Katlanabilir tel (Alt sepette)</t>
  </si>
  <si>
    <t>2 Adet fincan rafı</t>
  </si>
  <si>
    <t>Katlanabilir tel (2 adet alt sepette)</t>
  </si>
  <si>
    <t>Tuz ve parlatıcı göstergesi</t>
  </si>
  <si>
    <t>GURME 9422G</t>
  </si>
  <si>
    <t>GURME 9401B</t>
  </si>
  <si>
    <t>GURME 9400CX</t>
  </si>
  <si>
    <t>GURME 9401DX</t>
  </si>
  <si>
    <t>ÇİFT BÖLMELİ SOLO FIRIN</t>
  </si>
  <si>
    <t>MULTİFONKSİYON SOLO FIRIN</t>
  </si>
  <si>
    <t>Siyah cam ön yüzey</t>
  </si>
  <si>
    <t>LPG ve Doğal Gaz uyumlu</t>
  </si>
  <si>
    <t>2 ad. İç ızgara, 1 ad. Sığ ve derin tepsi</t>
  </si>
  <si>
    <t>Cam üst kapak</t>
  </si>
  <si>
    <t>Kahve beki adaptörü/Cezvelik</t>
  </si>
  <si>
    <t>BZA-XL 4305 PEW</t>
  </si>
  <si>
    <t>Su Pınarı (2 lt. hacim)</t>
  </si>
  <si>
    <t>AKILLI NFK510 XS</t>
  </si>
  <si>
    <t>550 m3/saat emiş gücü</t>
  </si>
  <si>
    <t>Elektronik konrol düğmesi</t>
  </si>
  <si>
    <t>SİYAH RUSTIK ANKASTRE FIRIN</t>
  </si>
  <si>
    <t>Dekoratif rustik düğme</t>
  </si>
  <si>
    <t>BEYAZ RUSTIK ANKASTRE FIRIN</t>
  </si>
  <si>
    <t>BEYAZ RUSTIK ANKASTRE OCAK</t>
  </si>
  <si>
    <t>SİYAH RUSTIK ANKASTRE OCAK</t>
  </si>
  <si>
    <t>Krem cam yüzey</t>
  </si>
  <si>
    <t>Dekoratif Rusik düğme</t>
  </si>
  <si>
    <t>SİYAH RUSTİK ANKASTRE DAVLUMBAZ</t>
  </si>
  <si>
    <t>BEYAZ RUSTİK ANKASTRE DAVLUMBAZ</t>
  </si>
  <si>
    <t>Çift bölme</t>
  </si>
  <si>
    <t>Multifonksiyon fırın</t>
  </si>
  <si>
    <t>1 ad. İç ızgara, 1 ad. Sığ ve derin tepsi</t>
  </si>
  <si>
    <t>Yoğurt, Ekmek, Pizza yapma fonksiyonu</t>
  </si>
  <si>
    <t>Kurutma özelliği</t>
  </si>
  <si>
    <t>Börekçi, Kebapçı ve Tavuk çevirme</t>
  </si>
  <si>
    <t>8 farklı pişirme fonksiyonu</t>
  </si>
  <si>
    <t>65 lt. iç hacim</t>
  </si>
  <si>
    <t>Katalitik yan paneller</t>
  </si>
  <si>
    <t>Sıcak tutma özelliği</t>
  </si>
  <si>
    <t>Eğik ön kontrol paneli</t>
  </si>
  <si>
    <t>Flap çekmeceli saklama bölmesi</t>
  </si>
  <si>
    <t>Komple cam fırın içi kapağı</t>
  </si>
  <si>
    <t>GURME 9312KS</t>
  </si>
  <si>
    <t>HIZLI 8814 TT</t>
  </si>
  <si>
    <t>BMA XL 909 W</t>
  </si>
  <si>
    <t>BM 618 X</t>
  </si>
  <si>
    <t>BM 618 W</t>
  </si>
  <si>
    <t>BMH XL 610 W</t>
  </si>
  <si>
    <t>BM 607 W</t>
  </si>
  <si>
    <t>BM 507 X</t>
  </si>
  <si>
    <t>BM 507 W</t>
  </si>
  <si>
    <t>BM 519 W</t>
  </si>
  <si>
    <t>BMJ L 503 X</t>
  </si>
  <si>
    <t>BM 409 X</t>
  </si>
  <si>
    <t>BMJ L 505 GE</t>
  </si>
  <si>
    <t>BMJ L 505 GW</t>
  </si>
  <si>
    <t>BMJ L 509 W</t>
  </si>
  <si>
    <t>BMJ L 509 X</t>
  </si>
  <si>
    <t>BME M 309 S</t>
  </si>
  <si>
    <t>BME M 309 W</t>
  </si>
  <si>
    <t>AFB 1004</t>
  </si>
  <si>
    <t>AFB 902 VT</t>
  </si>
  <si>
    <t>AFB 602 DT</t>
  </si>
  <si>
    <t>AFB 501</t>
  </si>
  <si>
    <t>AFX 902 VT</t>
  </si>
  <si>
    <t>AFX 602 DT</t>
  </si>
  <si>
    <t>AFX 601 MT</t>
  </si>
  <si>
    <t>AFX 502 D</t>
  </si>
  <si>
    <t>AFX 501</t>
  </si>
  <si>
    <t>AFW 902 VT</t>
  </si>
  <si>
    <t>AFW 602 RUSTIK</t>
  </si>
  <si>
    <t>AFW 602 DT</t>
  </si>
  <si>
    <t>AFW 601 MT</t>
  </si>
  <si>
    <t>AFW 501</t>
  </si>
  <si>
    <t>AOB 6029</t>
  </si>
  <si>
    <t>AOB 6027</t>
  </si>
  <si>
    <t>AOB 6028</t>
  </si>
  <si>
    <t>AOB 6006</t>
  </si>
  <si>
    <t>AOB 6005</t>
  </si>
  <si>
    <t>AOB 6019</t>
  </si>
  <si>
    <t>AOB 6114</t>
  </si>
  <si>
    <t>AOB 6017</t>
  </si>
  <si>
    <t>AOB 6009</t>
  </si>
  <si>
    <t>AOB 6004</t>
  </si>
  <si>
    <t>AOB 6014 RUSTIK</t>
  </si>
  <si>
    <t>AOB 3003</t>
  </si>
  <si>
    <t>AOB 3002</t>
  </si>
  <si>
    <t>AOB 3001</t>
  </si>
  <si>
    <t>AOX 7011</t>
  </si>
  <si>
    <t>AOX 6016</t>
  </si>
  <si>
    <t>AOX 6015</t>
  </si>
  <si>
    <t>AOX 6014</t>
  </si>
  <si>
    <t>AOX 6009</t>
  </si>
  <si>
    <t>AOX 6007</t>
  </si>
  <si>
    <t>AOX 6004</t>
  </si>
  <si>
    <t>AOW 6006</t>
  </si>
  <si>
    <t>AOW 6019</t>
  </si>
  <si>
    <t>AOW 6018</t>
  </si>
  <si>
    <t>AOW 6114</t>
  </si>
  <si>
    <t>AOW 6017</t>
  </si>
  <si>
    <t>AOW 6009</t>
  </si>
  <si>
    <t>AOW 6007</t>
  </si>
  <si>
    <t>AOW 6004</t>
  </si>
  <si>
    <t>AOW 6014 RUSTIK</t>
  </si>
  <si>
    <t>ADB 6013</t>
  </si>
  <si>
    <t>ADB 9017</t>
  </si>
  <si>
    <t>ADB 6012</t>
  </si>
  <si>
    <t>ADB 6011</t>
  </si>
  <si>
    <t>ADB 9008</t>
  </si>
  <si>
    <t>ADB 6008</t>
  </si>
  <si>
    <t>ADB 6009</t>
  </si>
  <si>
    <t>ADB 9007</t>
  </si>
  <si>
    <t>ADB 6007</t>
  </si>
  <si>
    <t>ADB 6004</t>
  </si>
  <si>
    <t>ADB 6002</t>
  </si>
  <si>
    <t>ADX 9013</t>
  </si>
  <si>
    <t>ADX 9017</t>
  </si>
  <si>
    <t>ADX 9014</t>
  </si>
  <si>
    <t>ADX 9010</t>
  </si>
  <si>
    <t>ADX 6010</t>
  </si>
  <si>
    <t>ADX 9007</t>
  </si>
  <si>
    <t>ADX 6005</t>
  </si>
  <si>
    <t>ADX 6007</t>
  </si>
  <si>
    <t>ADX 6002</t>
  </si>
  <si>
    <t>ADX 6006</t>
  </si>
  <si>
    <t>ADW 6008</t>
  </si>
  <si>
    <t>ADW 6009</t>
  </si>
  <si>
    <t>ADW 6007</t>
  </si>
  <si>
    <t>ADW 6004</t>
  </si>
  <si>
    <t>ADW 6002 RUSTIK</t>
  </si>
  <si>
    <t>ADW 6002</t>
  </si>
  <si>
    <t>GURME 9422KB</t>
  </si>
  <si>
    <t>VBM 419IXL</t>
  </si>
  <si>
    <t>ABX 402E</t>
  </si>
  <si>
    <t>ABX 501E</t>
  </si>
  <si>
    <t>ABX 301E</t>
  </si>
  <si>
    <t>ABB 301E</t>
  </si>
  <si>
    <t>ABW 301E</t>
  </si>
  <si>
    <t>AMWX 25G</t>
  </si>
  <si>
    <t>AMWX 20G</t>
  </si>
  <si>
    <t>Kahve beki adaptörü / Cezvelik</t>
  </si>
  <si>
    <t>ŞEF 8312G</t>
  </si>
  <si>
    <t>ELEKTRO TURBO SOLO FIRIN</t>
  </si>
  <si>
    <t>Elektro Turbo fırın</t>
  </si>
  <si>
    <t>Yoğurt, Ekmek yapma fonksiyonu</t>
  </si>
  <si>
    <t>7 farklı pişirme fonksiyonu</t>
  </si>
  <si>
    <t>ŞEF 8402B</t>
  </si>
  <si>
    <t>40FA5050</t>
  </si>
  <si>
    <t>40" SATALLITE LED TV</t>
  </si>
  <si>
    <t>ŞEF 8401B</t>
  </si>
  <si>
    <t>EKO 7310G</t>
  </si>
  <si>
    <t>TURBO SOLO FIRIN</t>
  </si>
  <si>
    <t>Turbo fırın</t>
  </si>
  <si>
    <t>Buz çözme / Kurutma fonksiyonu</t>
  </si>
  <si>
    <t>EKO 7400B Turbo</t>
  </si>
  <si>
    <t>EKO 7300P</t>
  </si>
  <si>
    <t>Buz çözme</t>
  </si>
  <si>
    <t>Manuel ateşleme</t>
  </si>
  <si>
    <t>A enrji sınıfı</t>
  </si>
  <si>
    <t>EKO 7400P</t>
  </si>
  <si>
    <t>VS 4641G</t>
  </si>
  <si>
    <t>SOLO SET ÜSTÜ OCAK</t>
  </si>
  <si>
    <t>Parlak Beyaz Emaye</t>
  </si>
  <si>
    <t>Yandan düğmeli kontrol panlei</t>
  </si>
  <si>
    <t>Düğmeden ateşleme</t>
  </si>
  <si>
    <t>Gaz kesme emniyeti</t>
  </si>
  <si>
    <t>VS 4631G</t>
  </si>
  <si>
    <t>VS 4641XG</t>
  </si>
  <si>
    <t>VSO 940S</t>
  </si>
  <si>
    <t>SET ÜSTÜ OCAK</t>
  </si>
  <si>
    <t>Siyah Cam yüzey / Inox çerçeve</t>
  </si>
  <si>
    <t>Önden düğmeli kontrol paneli</t>
  </si>
  <si>
    <t>Emaye ızgara</t>
  </si>
  <si>
    <t>Kahve beki adaptörü</t>
  </si>
  <si>
    <t>VSO 940B</t>
  </si>
  <si>
    <t>VSO 931S</t>
  </si>
  <si>
    <t>VSO 942SM</t>
  </si>
  <si>
    <t>Beyaz Cam yüzey / Inox çerçeve</t>
  </si>
  <si>
    <t>GURME 9311B</t>
  </si>
  <si>
    <t>ŞEF 8311B</t>
  </si>
  <si>
    <t>EKO 7310B</t>
  </si>
  <si>
    <t>BLACK STORM</t>
  </si>
  <si>
    <t>INOX SÜRGÜLÜ ASPİRATOR</t>
  </si>
  <si>
    <t>STORM</t>
  </si>
  <si>
    <t>FLEXA</t>
  </si>
  <si>
    <t>SÜRGÜLÜ ASPİRATOR</t>
  </si>
  <si>
    <t>Çift Motor</t>
  </si>
  <si>
    <t>3 Hız kademesi</t>
  </si>
  <si>
    <t>352 m3/saat emiş gücü</t>
  </si>
  <si>
    <t>2 x 28 W aydınlatma</t>
  </si>
  <si>
    <t>Siyah Cam Ön Panel</t>
  </si>
  <si>
    <t>274 m3/saat emiş gücü</t>
  </si>
  <si>
    <t>1 x 28 W aydınlatma</t>
  </si>
  <si>
    <t>MF 39 EB</t>
  </si>
  <si>
    <t>MF 41 SG</t>
  </si>
  <si>
    <t>MF 41 SB</t>
  </si>
  <si>
    <t>MİNİ FIRIN</t>
  </si>
  <si>
    <t>39 lt. iç hacim</t>
  </si>
  <si>
    <t>Emaye iç yüzey kaplaması</t>
  </si>
  <si>
    <t>7 fonksiyon</t>
  </si>
  <si>
    <t>Sökülebilir iç cam</t>
  </si>
  <si>
    <t>1 ad. Derinve 1 ad. Yuvarlak tepsi</t>
  </si>
  <si>
    <t>1 ad. Tel ızgara</t>
  </si>
  <si>
    <t>41 lt. iç hacim</t>
  </si>
  <si>
    <t>Statik</t>
  </si>
  <si>
    <t>4 fonksiyon</t>
  </si>
  <si>
    <t>MD 20 DG</t>
  </si>
  <si>
    <t>MD 20 DB</t>
  </si>
  <si>
    <t>MD 20 MG</t>
  </si>
  <si>
    <t>MD 20 MB</t>
  </si>
  <si>
    <t>MİKRODALGA FIRIN</t>
  </si>
  <si>
    <t>20 lt. iç hacim</t>
  </si>
  <si>
    <t>MW 20 MKS</t>
  </si>
  <si>
    <t>700 W Çıkış gücü</t>
  </si>
  <si>
    <t>1000 W ızgara gücü</t>
  </si>
  <si>
    <t>5 güç kademesi</t>
  </si>
  <si>
    <t>Hızlı pişirme özelliği</t>
  </si>
  <si>
    <t>Dijital kontrol sistemi</t>
  </si>
  <si>
    <t>Izgara fonksiyonu</t>
  </si>
  <si>
    <t>95 dk. Zamanlayıcı</t>
  </si>
  <si>
    <t>Buz çözme fonksiyonu</t>
  </si>
  <si>
    <t>Pişirme bitiş sinyali</t>
  </si>
  <si>
    <t>Çocuk güvenlik kilidi</t>
  </si>
  <si>
    <t>255 mm Döner tabla</t>
  </si>
  <si>
    <t>6 güç kademesi</t>
  </si>
  <si>
    <t>245 mm Döner tabla</t>
  </si>
  <si>
    <t>30 dk. Zamanlayıcı</t>
  </si>
  <si>
    <t>A+ Enerji sınıfı Sezonsal Verimlilik (Soğutma)</t>
  </si>
  <si>
    <t>+46 C'de Soğutma</t>
  </si>
  <si>
    <t>R410A Çevreci gaz</t>
  </si>
  <si>
    <t>WiFi kontrol özelliği</t>
  </si>
  <si>
    <t>Dijital DC Inverter özelliği</t>
  </si>
  <si>
    <t>Sessiz çalışma</t>
  </si>
  <si>
    <t>Göstergeli LED</t>
  </si>
  <si>
    <t>Ultra sessiz Uyku Modu</t>
  </si>
  <si>
    <t>Turbo çalışma</t>
  </si>
  <si>
    <t>Nem alma fonksiyonu</t>
  </si>
  <si>
    <t>ECO Modu</t>
  </si>
  <si>
    <t>Hata teşhis ve Otomatik Koruma</t>
  </si>
  <si>
    <t>3 dk. Gecikmeli çalışma (Kompresör koruma)</t>
  </si>
  <si>
    <t>Renkli ekran LCD Uzaktan kumanda</t>
  </si>
  <si>
    <t>Elektrik kesintilerinde yeniden çalışma</t>
  </si>
  <si>
    <t>Catechin filtre</t>
  </si>
  <si>
    <t>A++ Enerji sınıfı Sezonsal Verimlilik (Soğutma)</t>
  </si>
  <si>
    <t>Hisset (I feel) özelliği</t>
  </si>
  <si>
    <t>Uyku modu</t>
  </si>
  <si>
    <t>Otomatik 4 yönlü salınım</t>
  </si>
  <si>
    <t>Otomatik iç ünite temizleme</t>
  </si>
  <si>
    <t>Plasma filtre</t>
  </si>
  <si>
    <t>Silver ION filtre</t>
  </si>
  <si>
    <t>INVERTER KLİMA</t>
  </si>
  <si>
    <t>MİNİMALİSTİK INVERTER KLİMA</t>
  </si>
  <si>
    <t>12.000 BTU</t>
  </si>
  <si>
    <t>18.000 BTU</t>
  </si>
  <si>
    <t>AKILLI MİNİMALiSTİK INV A+ 18</t>
  </si>
  <si>
    <t>Iyonizer</t>
  </si>
  <si>
    <t>Aktif Karbon filtre</t>
  </si>
  <si>
    <t>24.000 BTU</t>
  </si>
  <si>
    <t>9.000 BTU</t>
  </si>
  <si>
    <t>MİNİMALiSTİK INV A+ 18</t>
  </si>
  <si>
    <t>MİNİMALiSTİK INV A+ 24</t>
  </si>
  <si>
    <t>PLAZMA INV A++ 9</t>
  </si>
  <si>
    <t>PLAZMA INV A++ 24</t>
  </si>
  <si>
    <t>PLAZMA INV A++ 18</t>
  </si>
  <si>
    <t>PLAZMA INV A++ 12</t>
  </si>
  <si>
    <t>RAINDROP INV A++ 12</t>
  </si>
  <si>
    <t>Çıkarılıp yıkanabilen ön filtre</t>
  </si>
  <si>
    <t>MİNİMALiSTİK INV A+ 12</t>
  </si>
  <si>
    <t>MİNİMALiSTİK INV A+ 9</t>
  </si>
  <si>
    <t>RAINDROP INV A+ 24</t>
  </si>
  <si>
    <t>RAINDROP INV A+ 18</t>
  </si>
  <si>
    <t>RAINDROP INV A+ 12</t>
  </si>
  <si>
    <t>RAINDROP INV A+ 9</t>
  </si>
  <si>
    <t>RAINDROP INV A 24</t>
  </si>
  <si>
    <t>RAINDROP INV A 18</t>
  </si>
  <si>
    <t>RAINDROP INV A 12</t>
  </si>
  <si>
    <t>RAINDROP INV A 9</t>
  </si>
  <si>
    <t>A Enerji sınıfı Sezonsal Verimlilik (Soğutma)</t>
  </si>
  <si>
    <t>NATURE PLUS INV A+ 24</t>
  </si>
  <si>
    <t>NATURE PLUS INV A+ 18</t>
  </si>
  <si>
    <t>NATURE PLUS INV A+ 12</t>
  </si>
  <si>
    <t>NATURE PLUS INV A+ 9</t>
  </si>
  <si>
    <t>Koku giderici filtre</t>
  </si>
  <si>
    <t>Isıtma/Soğutma/Nem alma/Fan/Auto</t>
  </si>
  <si>
    <t>LCD Uzaktan kumanda</t>
  </si>
  <si>
    <t>NATURE PLUS INV A 24</t>
  </si>
  <si>
    <t>NATURE PLUS INV A 18</t>
  </si>
  <si>
    <t>NATURE PLUS INV A 12</t>
  </si>
  <si>
    <t>NATURE PLUS INV A 9</t>
  </si>
  <si>
    <t>PLASMA PLUS A 24</t>
  </si>
  <si>
    <t>PLASMA KLİMA</t>
  </si>
  <si>
    <t>PLASMA PLUS A 18</t>
  </si>
  <si>
    <t>PLASMA PLUS A 28</t>
  </si>
  <si>
    <t>PLASMA PLUS A 12</t>
  </si>
  <si>
    <t>PLASMA PLUS A 15</t>
  </si>
  <si>
    <t>PLASMA PLUS A 9</t>
  </si>
  <si>
    <t>+43 C'de Soğutma</t>
  </si>
  <si>
    <t>28.000 BTU</t>
  </si>
  <si>
    <t>15.000 BTU</t>
  </si>
  <si>
    <t>FASHION A 24</t>
  </si>
  <si>
    <t>FASHION A 18</t>
  </si>
  <si>
    <t>FASHION A 15</t>
  </si>
  <si>
    <t>FASHION A 12</t>
  </si>
  <si>
    <t>FASHION A 9</t>
  </si>
  <si>
    <t>FASHION KLİMA</t>
  </si>
  <si>
    <t>NATURE KLİMA</t>
  </si>
  <si>
    <t>NATURE PLUS A 24</t>
  </si>
  <si>
    <t>NATURE PLUS A 18</t>
  </si>
  <si>
    <t>NATURE PLUS A 15</t>
  </si>
  <si>
    <t>NATURE PLUS A 12</t>
  </si>
  <si>
    <t>NATURE PLUS A 9</t>
  </si>
  <si>
    <t>BIO PLUS BUZZ A 24</t>
  </si>
  <si>
    <t>BIO PLUS BUZZ A 18</t>
  </si>
  <si>
    <t>BIO PLUS BUZZ A 12</t>
  </si>
  <si>
    <t>BIO PLUS A 15</t>
  </si>
  <si>
    <t>BIO PLUS A 7</t>
  </si>
  <si>
    <t>SST 50</t>
  </si>
  <si>
    <t>SALON TİPİ KLİMA</t>
  </si>
  <si>
    <t>BIO PLUS KLİMA</t>
  </si>
  <si>
    <t>NATURE BUZZ KLİMA</t>
  </si>
  <si>
    <t>BIO PLUS BUZZ KLİMA</t>
  </si>
  <si>
    <t>+54 C'de Soğutma</t>
  </si>
  <si>
    <t>28PH5116 B</t>
  </si>
  <si>
    <t>28" SATALLITE LED TV</t>
  </si>
  <si>
    <t>28" (71 cm) FULL HD LED Ekran</t>
  </si>
  <si>
    <t>Beyaz İnce çerçeve</t>
  </si>
  <si>
    <t>7.000 BTU</t>
  </si>
  <si>
    <t>Aktif karbon koku filtresi</t>
  </si>
  <si>
    <t>Sıcaklık göstergesi</t>
  </si>
  <si>
    <t>Otomatik dikey hava salınımı</t>
  </si>
  <si>
    <t>Yatay hava salınımı</t>
  </si>
  <si>
    <t>Otomatik yada manuel kanatçık ayarı</t>
  </si>
  <si>
    <t>24 saat ayarlanabilen zamanlayıcı</t>
  </si>
  <si>
    <t>LCD uzaktan kumanda</t>
  </si>
  <si>
    <t>48.000 BTU</t>
  </si>
  <si>
    <t>VESTEL R 11000</t>
  </si>
  <si>
    <t>TURBO FANLI RADYADÖR ISITICI</t>
  </si>
  <si>
    <t>VESTEL R 9000</t>
  </si>
  <si>
    <t>RADYADÖR ISITICI</t>
  </si>
  <si>
    <t>11 Dilim</t>
  </si>
  <si>
    <t>9 Dilim</t>
  </si>
  <si>
    <t>2500 W</t>
  </si>
  <si>
    <t>2000 W</t>
  </si>
  <si>
    <t>3 Kademe ısı ayarı</t>
  </si>
  <si>
    <t>Ayarlanabilir termostat</t>
  </si>
  <si>
    <t>Devrilme emniyeti</t>
  </si>
  <si>
    <t>Aşırı ısınma emniyeti</t>
  </si>
  <si>
    <t>Işıklı güç göstergesi</t>
  </si>
  <si>
    <t>TRV 80 E</t>
  </si>
  <si>
    <t>TRV 65 E</t>
  </si>
  <si>
    <t>TRV 65 M</t>
  </si>
  <si>
    <t>ASI 701 C</t>
  </si>
  <si>
    <t>ELEKTRONİK TERMOSİFON</t>
  </si>
  <si>
    <t>MEKANİK TERMOSİFON</t>
  </si>
  <si>
    <t>ANİ SU ISITICISI</t>
  </si>
  <si>
    <t>80 lt. kapasite</t>
  </si>
  <si>
    <t>Elektronik panel</t>
  </si>
  <si>
    <t>LED Gösterge</t>
  </si>
  <si>
    <t>Otomatik termostat</t>
  </si>
  <si>
    <t>35 C-85 C su sıcaklığı ayar aralığı</t>
  </si>
  <si>
    <t>V otomat şalter</t>
  </si>
  <si>
    <t>Düşük voltaj koruması</t>
  </si>
  <si>
    <t>Aşırı ısınmaya karşı koruma</t>
  </si>
  <si>
    <t>Susuz çalışma emniyeti</t>
  </si>
  <si>
    <t>Antibakteriyel kazan</t>
  </si>
  <si>
    <t>Verimli ısı izolasyonu</t>
  </si>
  <si>
    <t>Titanyum özelliği</t>
  </si>
  <si>
    <t>Koresyon önleyici sistem</t>
  </si>
  <si>
    <t>Yüksek basınca karşı emniyet ventili</t>
  </si>
  <si>
    <t>Beyaz Renk</t>
  </si>
  <si>
    <t>Donma kontrolü</t>
  </si>
  <si>
    <t>TLS 80 M</t>
  </si>
  <si>
    <t>TLS 65 M</t>
  </si>
  <si>
    <t>TLS 50 M</t>
  </si>
  <si>
    <t>65 lt. kapasite</t>
  </si>
  <si>
    <t>50 lt. kapasite</t>
  </si>
  <si>
    <t>Mekanik panel</t>
  </si>
  <si>
    <t>Paslanma çelik rezistans</t>
  </si>
  <si>
    <t>Anında sıcak su</t>
  </si>
  <si>
    <t>3 Kademeli ısı ayar düğmesi</t>
  </si>
  <si>
    <t>Max. 7 kW/saat enerji tüketimi</t>
  </si>
  <si>
    <t>0,3 - 6 Bar su basıncı</t>
  </si>
  <si>
    <t>Masaj özellikli duş başlığı</t>
  </si>
  <si>
    <t>Otomatik ayarlanabilir su basıncı</t>
  </si>
  <si>
    <t>Duş başlığından ayarlanabilir su basıncı</t>
  </si>
  <si>
    <t>LED gösterge</t>
  </si>
  <si>
    <t>Su giriş filtresi</t>
  </si>
  <si>
    <t>İki kademeli koruma termostatı</t>
  </si>
  <si>
    <t>Gövde içine yerleştirilmiş sigorta</t>
  </si>
  <si>
    <t>Basınca dayanıklı su giriş/çıkış hortumları</t>
  </si>
  <si>
    <t>INOX ÇAY MAKİNESİ</t>
  </si>
  <si>
    <t>Kaynatma ve Sıcak tutma sistemi</t>
  </si>
  <si>
    <t>1650 W Kaynatma gücü</t>
  </si>
  <si>
    <t>Özel kapak ile ısıtıcı olarak kullanabilme</t>
  </si>
  <si>
    <t>Paslanmaz çelik gizli rezistans</t>
  </si>
  <si>
    <t>Paslanmaz çelik çay süzgeci</t>
  </si>
  <si>
    <t>CAM INOX ÇAY MAKİNESİ</t>
  </si>
  <si>
    <t>1800 W Kaynatma gücü</t>
  </si>
  <si>
    <t>Inox Demlik / Inox Isıtıcı</t>
  </si>
  <si>
    <t>Cam demlik / Inox ısıtıcı</t>
  </si>
  <si>
    <t>INOX SU ISITICISI</t>
  </si>
  <si>
    <t>Toplam Güç 2200 W</t>
  </si>
  <si>
    <t>1,8 lt. Geniş kapasite</t>
  </si>
  <si>
    <t>Tek elle açılabilen kapak</t>
  </si>
  <si>
    <t>Otomatik güç kesme fonksiyonu</t>
  </si>
  <si>
    <t>Göstergeli açma/kapama düğmesi</t>
  </si>
  <si>
    <t>1,7 lt. Geniş kapasite</t>
  </si>
  <si>
    <t>Gizli kablo sarma yeri</t>
  </si>
  <si>
    <t>Gövdeyi aydınlatan beyaz LED ışık</t>
  </si>
  <si>
    <t>SİYAH SU ISITICISI</t>
  </si>
  <si>
    <t>BEYAZ SU ISITICISI</t>
  </si>
  <si>
    <t>KREM SU ISITICI</t>
  </si>
  <si>
    <t>INOX KREM SU ISITICISI</t>
  </si>
  <si>
    <t>INOX KIRMIZI SU ISITICISI</t>
  </si>
  <si>
    <t>Toplam Güç 3000 W</t>
  </si>
  <si>
    <t>1,5 lt. Geniş kapasite</t>
  </si>
  <si>
    <t>KIRMIZI IZGARA VE TOST MAKİNESİ</t>
  </si>
  <si>
    <t>KIRMIZI MİNİ TOST MAKİNESİ</t>
  </si>
  <si>
    <t>BEYAZ MİNİ TOST MAKİNESİ</t>
  </si>
  <si>
    <t>Toplam Güç 1800 W</t>
  </si>
  <si>
    <t>Toplam Güç 700 W</t>
  </si>
  <si>
    <t>Toplam Güç 1000 W</t>
  </si>
  <si>
    <t>Aynı anda 6 adet tost yapabilme</t>
  </si>
  <si>
    <t>3 kademel ısı ayar düğmesi</t>
  </si>
  <si>
    <t>İstenilen ısı ve kıvamda pişirebilme</t>
  </si>
  <si>
    <t>Çift taraflı kullanılan yapışmaz plakalar</t>
  </si>
  <si>
    <t>Çıkarılan, yıkanabilen plakalar</t>
  </si>
  <si>
    <t>180 açılabilen gövde</t>
  </si>
  <si>
    <t>Geniş ızgara yapabilme</t>
  </si>
  <si>
    <t>Dik duruşu ile yerden tasarruf</t>
  </si>
  <si>
    <t>Şık kompakt tasarım</t>
  </si>
  <si>
    <t>Aynı anda 2 adet tost yapabilme</t>
  </si>
  <si>
    <t>Kolay temizlenebilen yapışmaz plakalar</t>
  </si>
  <si>
    <t>Kolay temizlenebilme</t>
  </si>
  <si>
    <t>Termostat sıcaklık kontrolü</t>
  </si>
  <si>
    <t>Paslanmaz çelik gövde</t>
  </si>
  <si>
    <t>"Isınma/Kullanıma Hazır" göstergeleri</t>
  </si>
  <si>
    <t>Ergonomik tutma yeri</t>
  </si>
  <si>
    <t>Toplam Güç 800 W</t>
  </si>
  <si>
    <t>250 ml. Pişirme kapasitesi</t>
  </si>
  <si>
    <t>300 ml. Pişirme kapasitesi</t>
  </si>
  <si>
    <t>360 derece dönebilen tabla</t>
  </si>
  <si>
    <t>Kablosuz kullanım</t>
  </si>
  <si>
    <t>Işıklı uyarı sistemi</t>
  </si>
  <si>
    <t>Kullanışlı paslanmaz çelik kapak</t>
  </si>
  <si>
    <t>Kolay saklama için çıkarılabilir sap</t>
  </si>
  <si>
    <t>BRUNCH RETRO EKMEK</t>
  </si>
  <si>
    <t>KIRMIZI EKMEK KIZARTMA MAKİNESİ</t>
  </si>
  <si>
    <t>Toplam Güç 850 W</t>
  </si>
  <si>
    <t>Geniş 2 dilim kapasiteli kızartma haznesi</t>
  </si>
  <si>
    <t>Retro tasarım</t>
  </si>
  <si>
    <t>9 Kademeli kızartma ayarı</t>
  </si>
  <si>
    <t>High-Lift imkanlı kaldırma kolu</t>
  </si>
  <si>
    <t>Isıtma ve buz çözme fonksiyonu</t>
  </si>
  <si>
    <t>İptal (Durdurma) tuşu</t>
  </si>
  <si>
    <t>Çıkarılabilir kırıntı çekmecesi</t>
  </si>
  <si>
    <t>KIRMIZI SU ISITICI</t>
  </si>
  <si>
    <t>1,5 lt. kapasite</t>
  </si>
  <si>
    <t>Kolay okunabilir su seviyesi göstergesi</t>
  </si>
  <si>
    <t>Çıkarılıp yıkanabilen filtre</t>
  </si>
  <si>
    <t>Kullanışlı ve kolay akış sağlayan ağız</t>
  </si>
  <si>
    <t>Aşırı ısınmaya karşı emniyet sistemi</t>
  </si>
  <si>
    <t>Susuz çalışmaya karşı emniyet sistemi</t>
  </si>
  <si>
    <t>BEYAZ EKMEK KIZARTMA MAKİNESİ</t>
  </si>
  <si>
    <t>SİYAH EKMEK KIZARTMA MAKİNESİ</t>
  </si>
  <si>
    <t>BEYAZ KAHVE MAKİNESİ</t>
  </si>
  <si>
    <t>SİYAH KAHVE MAKİNESİ</t>
  </si>
  <si>
    <t>Otomatik kapak açma tuşu</t>
  </si>
  <si>
    <t>Susuz çalışma emniyet sistemi</t>
  </si>
  <si>
    <t>Susuz çalışma emniyeti, Otomatik kapanma</t>
  </si>
  <si>
    <t>1,1 lt. demlik, 1,9 lt. ısıtıcı kapasitesi</t>
  </si>
  <si>
    <t>0,8 lt. demlik, 1,5 lt. ısıtıcı kapasitesi</t>
  </si>
  <si>
    <t>280 W Sıcak tutma rezistans, 140 W çalıştırma gücü</t>
  </si>
  <si>
    <t>Siyah gövde, çift taraflı su seviyesi göstergesi</t>
  </si>
  <si>
    <t>Beyaz gövde, çift taraflı su seviyesi göstergesi</t>
  </si>
  <si>
    <t>Retro tasarım Krem gövde, çift taraflı su seviyesi göstergesi</t>
  </si>
  <si>
    <t>Cam gövde, su seviyesi göstergesi</t>
  </si>
  <si>
    <t>Kırmızı Inox gövde, su seviyesi göstergesi</t>
  </si>
  <si>
    <t>Inox gövde, su seviyesi göstergesi</t>
  </si>
  <si>
    <t>Gizli kablo sarma yeri, Su seviye göstergesini aydınlatan ışık</t>
  </si>
  <si>
    <t>Gizli rezistans, Kablo sarma yeri</t>
  </si>
  <si>
    <t>Cam kapak ve taban, Siyah</t>
  </si>
  <si>
    <t>Cam kapak ve taban, Beyaz</t>
  </si>
  <si>
    <t>Paslanmaz çelik gövde, Su seviyesi göstergesi</t>
  </si>
  <si>
    <t>Ekstra uzun, geniş 2 dilim kızartma haznesi</t>
  </si>
  <si>
    <t>Paslanmaz çelik gövde, Kablo sarma yeri</t>
  </si>
  <si>
    <t>Otomatik dilim ortalama sistemi</t>
  </si>
  <si>
    <t>Otomatik kapanma emniyeti</t>
  </si>
  <si>
    <t>BRUNCH 4000 SU B</t>
  </si>
  <si>
    <t>BRUNCH 4000 SU S</t>
  </si>
  <si>
    <t>BRUNCH 4000 EKMEK B</t>
  </si>
  <si>
    <t>BRUNCH 4000 KAHVE S</t>
  </si>
  <si>
    <t>BRUNCH 4000 KAHVE B</t>
  </si>
  <si>
    <t>1,5 lt. (12 Fincan) Pişirme kapasitesi</t>
  </si>
  <si>
    <t>Paslanmaz çelik gövde, Gizli rezistans</t>
  </si>
  <si>
    <t>Özel sıcak tutma plakası</t>
  </si>
  <si>
    <t>"Anti-Drip" damlatma emniyeti</t>
  </si>
  <si>
    <t>Kolay hareket ettirilebilen filtre tutucu</t>
  </si>
  <si>
    <t>LED ışıklı açma/kapama düğmesi</t>
  </si>
  <si>
    <t>Çıkarılabilir şeffaf su tankı</t>
  </si>
  <si>
    <t>BRUNCH 1000 KAHVE X</t>
  </si>
  <si>
    <t>BRUNCH 1000 KAHVE B</t>
  </si>
  <si>
    <t>INOX TÜRK KAHVE MAKİNESİ</t>
  </si>
  <si>
    <t>BEYAZ TÜRK KAHVE MAKİNESİ</t>
  </si>
  <si>
    <t>BRUNCH RETRO SU</t>
  </si>
  <si>
    <t>SEFA ÇAY X</t>
  </si>
  <si>
    <t>BRUNCH 2000 XK</t>
  </si>
  <si>
    <t>BRUNCH 1001 SU S</t>
  </si>
  <si>
    <t>BRUNCH 1001 SU B</t>
  </si>
  <si>
    <t>BRUNCH RETRO SU KR</t>
  </si>
  <si>
    <t>SEFA ÇAY CAM X</t>
  </si>
  <si>
    <t>BRUNCH 2000 X KR</t>
  </si>
  <si>
    <t>BRUNCH 2000 TOST K</t>
  </si>
  <si>
    <t>BRUNCH 1000 TOST B</t>
  </si>
  <si>
    <t>HÜNKAR SEMAVER X</t>
  </si>
  <si>
    <t>PORSELEN SEMAVER</t>
  </si>
  <si>
    <t>INOX SEMAVER</t>
  </si>
  <si>
    <t>Sıcak tutma, bu konumunda enerji tasarrufu</t>
  </si>
  <si>
    <t>Beklemede 4 saat sonra kapanma, Sesli uyarı</t>
  </si>
  <si>
    <t>Tek tuş ile elektronik kontrol, Gizli rezistans</t>
  </si>
  <si>
    <t>Su sıcaklığını gösteren ikili LED ışık</t>
  </si>
  <si>
    <t>Damlalık ile kolay temizlik imkanı</t>
  </si>
  <si>
    <t>Desenli porselen musluk tutma yeri ve kulplar</t>
  </si>
  <si>
    <t>BRUNCH 2001 KAHVE S</t>
  </si>
  <si>
    <t>BRUNCH 2001 KAHVE B</t>
  </si>
  <si>
    <t>BRUNCH 2001 EKMEK S</t>
  </si>
  <si>
    <t>BRUNCH 2001 EKMEK B</t>
  </si>
  <si>
    <t>BRUNCH 2001 SU S</t>
  </si>
  <si>
    <t>BRUNCH 2001 SU B</t>
  </si>
  <si>
    <t>Toplam Güç 1080 W</t>
  </si>
  <si>
    <t>1,25 lt. (12 Fincan) Pişirme kapasitesi</t>
  </si>
  <si>
    <t>Inox Şerit ile şık tasarım</t>
  </si>
  <si>
    <t>Cam kahve karafı</t>
  </si>
  <si>
    <t>Göstergeli açma/kapama düğmesi, Gizli rezistans</t>
  </si>
  <si>
    <t>Kağıt filtre yerine kullanılan filtre</t>
  </si>
  <si>
    <t>Özel sıcak tutma plakası, Su seviyesi göstergesi</t>
  </si>
  <si>
    <t>Toplam Güç 870 W</t>
  </si>
  <si>
    <t>Geniş 2 dilim kızartma haznesi</t>
  </si>
  <si>
    <t>Inox Şerit ile şık tasarım, 7 kademe kızartma ayarı</t>
  </si>
  <si>
    <t>Paslanmaz çelik entegre Isıtma/Sıcak tutma aparatı</t>
  </si>
  <si>
    <t>High-Lift imkanlı kaldırma kolu, İptal düğmesi</t>
  </si>
  <si>
    <t>Isıtma/sıcak tutma aparatı, Açma/kapama tuşu</t>
  </si>
  <si>
    <t>Otomatik dilim ortalama, Gizli kablo sarma yeri</t>
  </si>
  <si>
    <t>Isıtma ve buz çözme fonksiyonları</t>
  </si>
  <si>
    <t>Çıkarılıp yıkanabilen kireç filtresi</t>
  </si>
  <si>
    <t>Otomatik kapak açma tuşu, Gizli kablo sarma yeri</t>
  </si>
  <si>
    <t>360 dönebilen taban ve Kablosuz kullanım imkanı</t>
  </si>
  <si>
    <t>Aşırı ısınma ve Susuz çalışma emniyet sistemi</t>
  </si>
  <si>
    <t>EL BLENDER SETİ</t>
  </si>
  <si>
    <t>Toplam Güç 600 W</t>
  </si>
  <si>
    <t>2 Kademeli hız ayarı</t>
  </si>
  <si>
    <t>700 ml. Ölçekli karıştırma kabı</t>
  </si>
  <si>
    <t>Paslanmaz çelik blender ayağı</t>
  </si>
  <si>
    <t>Güçlü ve sessiz motor</t>
  </si>
  <si>
    <t>500 ml. Doğrayıcı kabı</t>
  </si>
  <si>
    <t>KIYMA</t>
  </si>
  <si>
    <t>ET KIYMA MAKİNESİ</t>
  </si>
  <si>
    <t>800 W Nominal, 2200 W Kilit motor gücü</t>
  </si>
  <si>
    <t>2,5 kg/dk kıyma performansı</t>
  </si>
  <si>
    <t>Paslanmaz çelik gövde, tepsi ve bıçaklar</t>
  </si>
  <si>
    <t>Açma/Kapama/Geri alma düğmeleri</t>
  </si>
  <si>
    <t>İnce/Orta/Kalın paslanmaz çelik kıyma diskleri</t>
  </si>
  <si>
    <t>İçli köfte ve Sosis/Sucuk yapma aksesuarları</t>
  </si>
  <si>
    <t>Bulaşık makinesinde yıkanabilir aksesuarlar</t>
  </si>
  <si>
    <t>Et itici</t>
  </si>
  <si>
    <t>AC Motor</t>
  </si>
  <si>
    <t>PERİLLA SOLO</t>
  </si>
  <si>
    <t>SOLO BLENDER</t>
  </si>
  <si>
    <t>Normal/Turbo hız ayarları</t>
  </si>
  <si>
    <t>1500 ml. Kapasiteli cam sürahi</t>
  </si>
  <si>
    <t>Paslanmaz çelik doğrayıcı</t>
  </si>
  <si>
    <t>Buz kırma imkanı</t>
  </si>
  <si>
    <t>EL BLENDERİ</t>
  </si>
  <si>
    <t>Toplam Güç 1500 W</t>
  </si>
  <si>
    <t>1 lt. desenli porselen demlik, 3,5 lt. ısıtıcı kapasitesi</t>
  </si>
  <si>
    <t>1 lt. Inox demlik, 3,5 lt. ısıtıcı kapasitesi</t>
  </si>
  <si>
    <t>COOK 3000 EL X</t>
  </si>
  <si>
    <t>INOX EL BLENDERİ</t>
  </si>
  <si>
    <t>Kademesiz hız ayar sistemi</t>
  </si>
  <si>
    <t>Isıya dayanıklı, paslanmaz çelik blender ayağı</t>
  </si>
  <si>
    <t>Paslanmaz doğrayıcı bıçak</t>
  </si>
  <si>
    <t>Ergonomik tasarım</t>
  </si>
  <si>
    <t>Toplam Güç 300 W</t>
  </si>
  <si>
    <t>5 farklı hız ve turbo ayar seçimi</t>
  </si>
  <si>
    <t>2 ad. Karıştırma/2 ad. Yoğurma ucu</t>
  </si>
  <si>
    <t>Paslanmaz karıştırma ve yoğurma uçları</t>
  </si>
  <si>
    <t>Soft touch tutma yeri</t>
  </si>
  <si>
    <t>Pratik kablo sarma yeri</t>
  </si>
  <si>
    <t>Kolay temizlenebilir parçalar</t>
  </si>
  <si>
    <t>PERİLLA DOĞRAYICI</t>
  </si>
  <si>
    <t>4 BIÇAKLI DOĞRAYICI</t>
  </si>
  <si>
    <t>Toplam Güç 400 W</t>
  </si>
  <si>
    <t>4 bıçaklı doğrama sistemi ile;</t>
  </si>
  <si>
    <t>Hızlı ve eşit büyüklükte doğrama</t>
  </si>
  <si>
    <t>Paslanmaz çelik doğrayıcı bıçaklar</t>
  </si>
  <si>
    <t>750 ml. Kapasiteli doğrama haznesi</t>
  </si>
  <si>
    <t>Sert yiyecekleri kolaylıkla doğrama imkanı</t>
  </si>
  <si>
    <t>(Ceviz, Fındık, Sıdtık, Havuç vb.)</t>
  </si>
  <si>
    <t>Kolay temizlenebilen parçalar</t>
  </si>
  <si>
    <t>MIX&amp;GO T</t>
  </si>
  <si>
    <t>MIX&amp;GO Y</t>
  </si>
  <si>
    <t>MIX&amp;GO K</t>
  </si>
  <si>
    <t>MIX &amp; GO BLENDER TURUNCU</t>
  </si>
  <si>
    <t>MIX &amp; GO BLENDER YEŞİL</t>
  </si>
  <si>
    <t>MIX &amp; GO BLENDER KIRMIZI</t>
  </si>
  <si>
    <t>Sadece tek tuş ile karıştırma</t>
  </si>
  <si>
    <t>Kolayca takılıp çıkarılabilen, taşınabilen</t>
  </si>
  <si>
    <t>Sağlığa zararı olmayan karıştırma şişeleri</t>
  </si>
  <si>
    <t>2 ad. (600 ml. / 300 ml.) karıştırma şişesi</t>
  </si>
  <si>
    <t>Şişeleri bulaşık makinesinde yıkayabilme</t>
  </si>
  <si>
    <t>Kapakta, kolay içmeyi sağlayan ağız kısmı</t>
  </si>
  <si>
    <t>Kolay çıkarılan ve yıkanan paslanmaz çelik bıçaklar</t>
  </si>
  <si>
    <t>COOK 2000 EL P</t>
  </si>
  <si>
    <t>PEMBE EL BLENDERİ</t>
  </si>
  <si>
    <t>Özel  paslanmaz çelik blender ayağı</t>
  </si>
  <si>
    <t>Ergonomik tasarım ve "Soft Touch" tutma yeri</t>
  </si>
  <si>
    <t>Kolaylıkla asma ve kablo sarma için halka</t>
  </si>
  <si>
    <t>COOK 3000 MIK X</t>
  </si>
  <si>
    <t>COOK 2000 MIK P</t>
  </si>
  <si>
    <t>PEMBE MİKSER</t>
  </si>
  <si>
    <t>INOX MİKSER</t>
  </si>
  <si>
    <t>5 farklı hız ve normal/Turbo hız ayarları</t>
  </si>
  <si>
    <t>2 ad. Paslanmaz çelik çırpma ve yoğurma ucu</t>
  </si>
  <si>
    <t>Uçların kolay çıkarılmasını sağlayan Eject tuşu</t>
  </si>
  <si>
    <t>Çalışmadığında dik konumda durabilme</t>
  </si>
  <si>
    <t>Ergonomik tutma yeri, kablo sarma yeri</t>
  </si>
  <si>
    <t>YOĞURTÇU</t>
  </si>
  <si>
    <t>Toplam Güç 21,5 W</t>
  </si>
  <si>
    <t>2 lt. kapasite</t>
  </si>
  <si>
    <t>1 lt.'lik 2 ad. Kap</t>
  </si>
  <si>
    <t>6 ad. 200 ml. Kavanoz</t>
  </si>
  <si>
    <t>2 ad. Büyük süzme aparatı</t>
  </si>
  <si>
    <t>Dijital ekran, renkli kapaklar</t>
  </si>
  <si>
    <t>BPA içermeyen kaplar</t>
  </si>
  <si>
    <t>Zamanlayıcı, Tarif kitabı</t>
  </si>
  <si>
    <t>BEYAZ YOĞURT YAPMA MAKİNESİ</t>
  </si>
  <si>
    <t>INOX MUTFAK TARTISI</t>
  </si>
  <si>
    <t>COOK 2000 TARTI X</t>
  </si>
  <si>
    <t>Paslanmaz çelik ölçme yüzeyi</t>
  </si>
  <si>
    <t>Amber rengi LED ışıklı LCD ekran</t>
  </si>
  <si>
    <t>Maksimum 5 kg. ölçme kapasitesi</t>
  </si>
  <si>
    <t>Dara fonksiyonu</t>
  </si>
  <si>
    <t>Alarm, Saat, Termometre</t>
  </si>
  <si>
    <t>kg/gr/lb/oz ağırlık birimi değiştirme</t>
  </si>
  <si>
    <t>Düşük pil göstergesi</t>
  </si>
  <si>
    <t>Su ve süt hacmini belirleme</t>
  </si>
  <si>
    <t>Asılarak muhafaza edilebilme</t>
  </si>
  <si>
    <t>KEHRİBAR</t>
  </si>
  <si>
    <t>BUHAR JENERATÖRLÜ ÜTÜ</t>
  </si>
  <si>
    <t>Sıcakken su ekleyebilme özelliği</t>
  </si>
  <si>
    <t>Dayanıklı kaygan NanoSeramik özel taban</t>
  </si>
  <si>
    <t>3 ayarlı buhar, 4 ayarlı sıcaklık kontrolü</t>
  </si>
  <si>
    <t>Özel kireç önleme sistemi, Otomatik kapanma</t>
  </si>
  <si>
    <t>Dikey buhar fonksiyonu</t>
  </si>
  <si>
    <t>Güç ve buhar gösterge ışıkları</t>
  </si>
  <si>
    <t>Özel kablo sarma bölümü ve kıskacı</t>
  </si>
  <si>
    <t>PRESS 3000 P</t>
  </si>
  <si>
    <t>PEMBE BUHAR JENERATÖRLÜ ÜTÜ</t>
  </si>
  <si>
    <t>PRESS 3000 S</t>
  </si>
  <si>
    <t>SİYAH BUHAR JENERATÖRLÜ ÜTÜ</t>
  </si>
  <si>
    <t>2400 W, 6 Bar buhar gücü, 1,7 lt. Su haznesi</t>
  </si>
  <si>
    <t>2400 W, 4,5 Bar buhar gücü, 1,7 lt. Su haznesi</t>
  </si>
  <si>
    <t>2,5 dk. Isınma süresi</t>
  </si>
  <si>
    <t>3,5 dk. ısınma süresi, 120 gr/dk buhar çıkışı</t>
  </si>
  <si>
    <t>Bir seferde 3 saate kadar ütü yapma süresi</t>
  </si>
  <si>
    <t>Güç / Buhar gösterge ışığı</t>
  </si>
  <si>
    <t>1,8 m kablo uzunluğu</t>
  </si>
  <si>
    <t>2400 W, 4 Bar buhar gücü, 1 lt. Su haznesi</t>
  </si>
  <si>
    <t>Özel kireç önleme fonksiyonu</t>
  </si>
  <si>
    <t>Buhar ve düşük su seviyesi gösterges ışıkları</t>
  </si>
  <si>
    <t>Buhar kilitleme düğmesi ile;</t>
  </si>
  <si>
    <t>Tetiğe basmadan sürekli buhar imkanı</t>
  </si>
  <si>
    <t>PRESS 2000 L</t>
  </si>
  <si>
    <t>LİLA BUHAR JENERATÖRLÜ ÜTÜ</t>
  </si>
  <si>
    <t>PRESS 2000 B</t>
  </si>
  <si>
    <t>BEYAZ BUHAR JENERATÖRLÜ ÜTÜ</t>
  </si>
  <si>
    <t>2200 W, 3 Bar buhar gücü, 1,1 lt. Su haznesi</t>
  </si>
  <si>
    <t>Özel seramik taban</t>
  </si>
  <si>
    <t>7 dk. Isınma süresi</t>
  </si>
  <si>
    <t>Su tankı boş göstergesi</t>
  </si>
  <si>
    <t>Buhar hazır göstergesi</t>
  </si>
  <si>
    <t>Paslanmaz çelik iç hazneli su tankı</t>
  </si>
  <si>
    <t>Göstergeli açma/kapama tuşu</t>
  </si>
  <si>
    <t>2 m. Kablo uzunluğu</t>
  </si>
  <si>
    <t>PRESS 4000 K</t>
  </si>
  <si>
    <t>KUVARS</t>
  </si>
  <si>
    <t>PRESS 4000 M</t>
  </si>
  <si>
    <t>DİJİTAL KIRMIZI BUHARLI ÜTÜ</t>
  </si>
  <si>
    <t>MAVİ BUHARLI ÜTÜ</t>
  </si>
  <si>
    <t>BUHARLI ÜTÜ</t>
  </si>
  <si>
    <t>2400 W, 320 ml. Su haznesi kapasiteli</t>
  </si>
  <si>
    <t>2400 W, 350 ml. Su haznesi kapasiteli</t>
  </si>
  <si>
    <t>100 gr/dk Şok buhar, 45 gr/dk Sürekli buhar</t>
  </si>
  <si>
    <t>90 gr/dk Şok buhar, 35 gr/dk Sürekli buhar</t>
  </si>
  <si>
    <t>95 ad. Buhar deliği</t>
  </si>
  <si>
    <t>101 ad. Buhar deliği</t>
  </si>
  <si>
    <t>LED aydınlatmalı dijital gösterge ile sıcaklık ayarı</t>
  </si>
  <si>
    <t>Türkçe dijital gösterge</t>
  </si>
  <si>
    <t>Türkçe gösterge</t>
  </si>
  <si>
    <t>Açık konumda gövdeyi aydınlatan LED ışık</t>
  </si>
  <si>
    <t>Yatay 30 s., dikey 10 dk. sonra otomatik kapanma</t>
  </si>
  <si>
    <t>PRESS 2000 GRİ</t>
  </si>
  <si>
    <t>ÜTÜ MASASI</t>
  </si>
  <si>
    <t>Buhar jeneratörlü ütü ve buharlı ütülere uygun</t>
  </si>
  <si>
    <t>43 cm. genişlik, 125 cm. uzunluk</t>
  </si>
  <si>
    <t>Buhar geçirgenliği yüksek özel gövde tasarımı</t>
  </si>
  <si>
    <t>Ütülüğe askı asma olanağı</t>
  </si>
  <si>
    <t>Geç tutuşur kumaş</t>
  </si>
  <si>
    <t>Minimum 60 cm. Maksimum 90 cm. yükseklik</t>
  </si>
  <si>
    <t>Fişli, Prizli</t>
  </si>
  <si>
    <t>OPAL</t>
  </si>
  <si>
    <t>FİRUZE</t>
  </si>
  <si>
    <t>MERCAN</t>
  </si>
  <si>
    <t>2200 W, 290 ml. Su haznesi kapasiteli</t>
  </si>
  <si>
    <t>2400 W, 275 ml. Su haznesi kapasiteli</t>
  </si>
  <si>
    <t>110 gr/dk Şok buhar, 35 gr/dk Sürekli buhar</t>
  </si>
  <si>
    <t>Kolay doldurulabilen transparan su haznesi</t>
  </si>
  <si>
    <t>LED aydınlatmalı dijital gösterge</t>
  </si>
  <si>
    <t>Yatay 30 s., dikey 8 dk. sonra otomatik kapanma</t>
  </si>
  <si>
    <t>Otomatik kapanma sistemi</t>
  </si>
  <si>
    <t>Anti-Drip damlatma emniyeti</t>
  </si>
  <si>
    <t>Kireç temizleme/Self Clean sistemi</t>
  </si>
  <si>
    <t>1,9 m. Kablo uzunluğu</t>
  </si>
  <si>
    <t>LİLYUM İYON</t>
  </si>
  <si>
    <t>CARE 3000 S</t>
  </si>
  <si>
    <t>CARE 2000 KH</t>
  </si>
  <si>
    <t>CARE 2000 B</t>
  </si>
  <si>
    <t>SAÇ KURUTMA MAKİNESİ</t>
  </si>
  <si>
    <t>SİYAH SAÇ KURUTMA MAKİNESİ</t>
  </si>
  <si>
    <t>KAHVERENGİ SAÇ KURUTMA MAKİNESİ</t>
  </si>
  <si>
    <t>BEYAZ SAÇ KURUTMA MAKİNESİ</t>
  </si>
  <si>
    <t>2000 W AC Motor, 2 Hız, 3 Sıcaklık ayarı</t>
  </si>
  <si>
    <t>Saçların daha kolay taranmasını sağlayarak</t>
  </si>
  <si>
    <t>Elektriklenmeyi engelleyen İyon teknolojisi</t>
  </si>
  <si>
    <t>Saç modelini sabitleyen Soğuk hava tuşu</t>
  </si>
  <si>
    <t>İnce fön başlığı, Difüzör başlık</t>
  </si>
  <si>
    <t>Aşırı ısınmaya karşı özel emniyet sistemi</t>
  </si>
  <si>
    <t>Kolay asma halkası ile rahat saklama</t>
  </si>
  <si>
    <t>Çıkarılabilen hava ızgarası ile kolay temizlenebilme</t>
  </si>
  <si>
    <t>2200 W, 2 Hız, 3 Sıcaklık ayarı</t>
  </si>
  <si>
    <t>2000 W, 2 Hız, 3 Sıcaklık ayarı</t>
  </si>
  <si>
    <t>Şekil vermek için kullanılan ultra ince fön başlığı</t>
  </si>
  <si>
    <t>Difüzör başlık</t>
  </si>
  <si>
    <t>MANOLYA</t>
  </si>
  <si>
    <t>DEFNE</t>
  </si>
  <si>
    <t>VİYOLE</t>
  </si>
  <si>
    <t>1600 W, 2 Hız ayarı</t>
  </si>
  <si>
    <t>1500 W, 2 Hız ayarı</t>
  </si>
  <si>
    <t>Difüzör başlık, Soft touch tutma yeri</t>
  </si>
  <si>
    <t>360 dönen 1,8 m. Kablo uzunluğu</t>
  </si>
  <si>
    <t>Katlanabilir tutma sapı</t>
  </si>
  <si>
    <t>Dünya genelinde kullanım için çift voltaj</t>
  </si>
  <si>
    <t>İnce fön başlık</t>
  </si>
  <si>
    <t>1,7 m. Kablo uzunluğu</t>
  </si>
  <si>
    <t>AÇELYA S</t>
  </si>
  <si>
    <t>AÇELYA M</t>
  </si>
  <si>
    <t>CARE 3000 SAÇ S</t>
  </si>
  <si>
    <t>CARE 2000 SAÇ B</t>
  </si>
  <si>
    <t>CARE 1000 SAÇ K</t>
  </si>
  <si>
    <t>CARE 1000 SAÇ M</t>
  </si>
  <si>
    <t>BAMBU</t>
  </si>
  <si>
    <t>CARE 2000 CAM TARTI</t>
  </si>
  <si>
    <t>SAÇ ŞEKİLLENDİRİCİ</t>
  </si>
  <si>
    <t>ELEKTRONİK TARTI</t>
  </si>
  <si>
    <t>CAM ELEKTRONİK TARTI</t>
  </si>
  <si>
    <t>19 mm. Çapında seramik kaplı maşa</t>
  </si>
  <si>
    <t>210 C'ye kadar ulaşabilen ısı ayarı</t>
  </si>
  <si>
    <t>LCD gösterge</t>
  </si>
  <si>
    <t>Hızlı ısınma</t>
  </si>
  <si>
    <t>60 dk. Sonra otomatik kapanma</t>
  </si>
  <si>
    <t>Kilit sistemi</t>
  </si>
  <si>
    <t>25 mm. Çapında seramik kaplı maşa</t>
  </si>
  <si>
    <t>130 C-200 C arası elektronik sıcaklık ayarı</t>
  </si>
  <si>
    <t>Kolay asma halkası ile rahat saklama, 1,8 m kablo</t>
  </si>
  <si>
    <t>Seramik kaplama ısı plakaları</t>
  </si>
  <si>
    <t>Maksimum 200 C sıcaklık ayarı</t>
  </si>
  <si>
    <t>LED'li açma/kapama düğmesi</t>
  </si>
  <si>
    <t>SİYAH SAÇ ŞEKİLLENDİRİCİ</t>
  </si>
  <si>
    <t>BEYAZ SAÇ ŞEKİLLENDİRİCİ</t>
  </si>
  <si>
    <t>KIRMIZI SAÇ ŞEKİLLENDİRİCİ</t>
  </si>
  <si>
    <t>MOR SAÇ ŞEKİLLENDİRİCİ</t>
  </si>
  <si>
    <t>Maksimum 230 C sıcaklık ayarı</t>
  </si>
  <si>
    <t>6 kademeli, LED sıcaklık ayarı</t>
  </si>
  <si>
    <t>Gelişmiş seramik ısı teknolojisi</t>
  </si>
  <si>
    <t>Nano Silver &amp; Tourmaline teknolojisi</t>
  </si>
  <si>
    <t>30 sn.'de hızlı ısınma</t>
  </si>
  <si>
    <t>60 sn.'de hızlı ısınma</t>
  </si>
  <si>
    <t>Açma/Kapama ve +/- sıcaklık ayar düğmesi</t>
  </si>
  <si>
    <t>Doğal Bambu'dan yapılmış şık tasarım</t>
  </si>
  <si>
    <t>Yüksek hassasiyetli ve sensörlü ölçüm sistemi</t>
  </si>
  <si>
    <t>LCD ekran</t>
  </si>
  <si>
    <t>Otomatik açma/kapanma</t>
  </si>
  <si>
    <t>180 kg. maksimum tartma kapasitesi</t>
  </si>
  <si>
    <t>100 gr. Hassasiyet</t>
  </si>
  <si>
    <t>kg/lb ağırlık ölçüm birimi seçenekleri</t>
  </si>
  <si>
    <t>İnce Cam Tasarım</t>
  </si>
  <si>
    <t>150 kg. maksimum tartma kapasitesi</t>
  </si>
  <si>
    <t>Düşük pil uyarısı</t>
  </si>
  <si>
    <t>YILDIZ A9000</t>
  </si>
  <si>
    <t>YILDIZ A8000</t>
  </si>
  <si>
    <t>TORBALI ELEKTRİKLİ SÜPÜRGE</t>
  </si>
  <si>
    <t>Soft start ile az enerji ve uzun ömürlü motor</t>
  </si>
  <si>
    <t>H12 Hepa filtre, 4 lt. dayanıklı  sentetik toz torbası</t>
  </si>
  <si>
    <t>LED ekran, LED toz torbası dolum göstergesi</t>
  </si>
  <si>
    <t>Süpürme, parke, dar uçlu, toz ve mobilya fırçaları</t>
  </si>
  <si>
    <t>Özel halı aparatı, 9 m. Etkinlik yarıçapı</t>
  </si>
  <si>
    <t>Metal teleskobik boru, kaymayan tutma kolu</t>
  </si>
  <si>
    <t>Dikey ve yatay park edebilme</t>
  </si>
  <si>
    <t>62 dB ultra sessiz, 700 W LED ayarlanabilen emiş gücü</t>
  </si>
  <si>
    <t>66 dB ultra sessiz, 700 W ayarlanabilen emiş gücü</t>
  </si>
  <si>
    <t>A Sınıfı Enerji, temizlik ve filtreleme performansı</t>
  </si>
  <si>
    <t>POYRAZ</t>
  </si>
  <si>
    <t>ALİZE</t>
  </si>
  <si>
    <t>MİSTRAL</t>
  </si>
  <si>
    <t>AIR MAX DELUXE M</t>
  </si>
  <si>
    <t>AIR MAX DELUXE K</t>
  </si>
  <si>
    <t>KASIRGA</t>
  </si>
  <si>
    <t>FIRTINA</t>
  </si>
  <si>
    <t>ŞİMŞEK</t>
  </si>
  <si>
    <t>STEAM MAX K</t>
  </si>
  <si>
    <t>TORBASIZ ELEKTRİKLİ SÜPÜRGE</t>
  </si>
  <si>
    <t>SU FİLTRELİ ELEKTRİKLİ SÜPÜRGE</t>
  </si>
  <si>
    <t>DİK TİP ELEKTRİKLİ SÜPÜRGE</t>
  </si>
  <si>
    <t>DİKEY BUHARLI TEMİZLEYİCİ</t>
  </si>
  <si>
    <t>2200 W Motor, 500 W emiş gücü</t>
  </si>
  <si>
    <t>73 dbA ses seviesi, 3,5 lt. toz kapasitesi</t>
  </si>
  <si>
    <t>Metal teleskobik uzatma borusu</t>
  </si>
  <si>
    <t>9 m etkinlik yarıçapı</t>
  </si>
  <si>
    <t>Şık tasarımlı LED ekran</t>
  </si>
  <si>
    <t>Yıkanabilir H13 Hepa filtre</t>
  </si>
  <si>
    <t>Ürün üzerinde aksesuar saklama haznesi</t>
  </si>
  <si>
    <t>Dayanıklı, özel sentetik toz torbası</t>
  </si>
  <si>
    <t>2200 W Motor, 420 W emiş gücü</t>
  </si>
  <si>
    <t>Ayarlanabilir emiş gücü, 3,5 lt. toz kapasitesi</t>
  </si>
  <si>
    <t>Yıkanabilir Hepa fitre, 9,8 m. Etkinlik yarıçapı</t>
  </si>
  <si>
    <t>Gövdede yer alan özel aksesuar saklama haznesi</t>
  </si>
  <si>
    <t>Dar uçlu boru ve toz fırçası aksesuarları</t>
  </si>
  <si>
    <t>Dikey ve yatay park edebilme özelliği</t>
  </si>
  <si>
    <t>2000 W Motor, 310 W emiş gücü</t>
  </si>
  <si>
    <t>Ayarlanabilir emiş gücü, 3 lt. toz kapasitesi</t>
  </si>
  <si>
    <t>Yıkanabilir Hepa fitre, 9 m. Etkinlik yarıçapı</t>
  </si>
  <si>
    <t>74 dbA ses seviyesi</t>
  </si>
  <si>
    <t>SMS Bez torbası</t>
  </si>
  <si>
    <t>Otomatik kablo toplama özelliği</t>
  </si>
  <si>
    <t>Mobilya fırçası ve İnce uçlu toz fırçası aksesuarları</t>
  </si>
  <si>
    <t>2000 W Motor, 300 W emiş gücü</t>
  </si>
  <si>
    <t>74 dbA ses seviesi, 3 lt. toz kapasitesi</t>
  </si>
  <si>
    <t>Hepa fitre, 9 m. Etkinlik yarıçapı</t>
  </si>
  <si>
    <t>Metal teleskobik boru</t>
  </si>
  <si>
    <t>Tek tuşla kolay toz haznesi boşaltma</t>
  </si>
  <si>
    <t>2000 W Motor, 250 W emiş gücü</t>
  </si>
  <si>
    <t>Multisiklon teknolojisi</t>
  </si>
  <si>
    <t>Hepa fitre, 8 m. Etkinlik yarıçapı</t>
  </si>
  <si>
    <t>1,2 lt. toz kapasitesi, azalmayan emiş gücü</t>
  </si>
  <si>
    <t>Ekstra 1 ad. Yıkanablir Motor Koruma filtresi</t>
  </si>
  <si>
    <t>Dar uçlu boru olarak kullanılabilen mobilya fırçası</t>
  </si>
  <si>
    <t>2400 W Motor, 250 W emiş gücü</t>
  </si>
  <si>
    <t>Devrim yaratan su filtrasyonu ve Siklon teknolojisi</t>
  </si>
  <si>
    <t>Sörf Teknolojisi ile daha fala tozu suya hapsetme</t>
  </si>
  <si>
    <t>Hepa filtre, Metal teleskobik boru</t>
  </si>
  <si>
    <t>8 m. Etkinlik yarıçapı</t>
  </si>
  <si>
    <t>1200 W Motor, 230 W emiş gücü</t>
  </si>
  <si>
    <t>2 lt. toz kapasitesi</t>
  </si>
  <si>
    <t>6,5 m. Etkinlik yarıçapı</t>
  </si>
  <si>
    <t>Sert zemin ve halı fırçası aksesuarları</t>
  </si>
  <si>
    <t>Ergonomik tutma sapı ile daha rahat temizlik</t>
  </si>
  <si>
    <t>Mekanik toz torbası dolum göstergesi</t>
  </si>
  <si>
    <t>1500 W Motor gücü</t>
  </si>
  <si>
    <t>400 ml. Su haznesi kapasitesi</t>
  </si>
  <si>
    <t>35 sn. hızlı ısınma süresi</t>
  </si>
  <si>
    <t>16 dk. Çalışma Süresi</t>
  </si>
  <si>
    <t>110 C buhar sıcaklığı</t>
  </si>
  <si>
    <t>3 Katlı Mikrofiber bez (2 ad.)</t>
  </si>
  <si>
    <t>Halı temizleme kızağı</t>
  </si>
  <si>
    <t>Kablo Sarma Yeri</t>
  </si>
  <si>
    <t>40FA5000</t>
  </si>
  <si>
    <t>12 x 133=
2399</t>
  </si>
  <si>
    <t>12 X 350.00 =3000 TL</t>
  </si>
  <si>
    <t>ALİZE A7000</t>
  </si>
  <si>
    <t>MELTEM 3000</t>
  </si>
  <si>
    <t>Anti-Drip Damlatma Emniyet Sistemi</t>
  </si>
  <si>
    <t>SAFİR</t>
  </si>
  <si>
    <t>Özel Seramik Taban</t>
  </si>
  <si>
    <t>Led Işık Göstergesi</t>
  </si>
  <si>
    <t>İtici Aparatı</t>
  </si>
  <si>
    <t>Ergonomik Tutma Yeri</t>
  </si>
  <si>
    <t>TARÇIN S</t>
  </si>
  <si>
    <t>Toplam Güç 500 W</t>
  </si>
  <si>
    <t>Toplam Güç 550 W</t>
  </si>
  <si>
    <t>Android 5.1 Lollipop</t>
  </si>
  <si>
    <t>TABLET</t>
  </si>
  <si>
    <t>HIZLI 8914 TT</t>
  </si>
  <si>
    <t>BMH XL 606 W</t>
  </si>
  <si>
    <t>ADV 6307</t>
  </si>
  <si>
    <t>VİZON ANKASTRE DAVLUMBAZ</t>
  </si>
  <si>
    <t>AOV 6124</t>
  </si>
  <si>
    <t>VİZON ANKASTRE OCAK</t>
  </si>
  <si>
    <t>Vizon cam yüzey</t>
  </si>
  <si>
    <t>AFV 7684</t>
  </si>
  <si>
    <t>VİZON ANKASTRE FIRIN</t>
  </si>
  <si>
    <t>AFB 6682</t>
  </si>
  <si>
    <t>AOB 6104</t>
  </si>
  <si>
    <t>ADRC 6000</t>
  </si>
  <si>
    <t>KREM RUSTİK ANKASTRE DAVLUMBAZ</t>
  </si>
  <si>
    <t>AORC 6104</t>
  </si>
  <si>
    <t>KREM RUSTIK ANKASTRE OCAK</t>
  </si>
  <si>
    <t>KREM RUSTIK ANKASTRE FIRIN</t>
  </si>
  <si>
    <t>AFRB 7688</t>
  </si>
  <si>
    <t>AORB 6104</t>
  </si>
  <si>
    <t>ADRB 6000</t>
  </si>
  <si>
    <t>32FA7500</t>
  </si>
  <si>
    <t>Wİ-Fİ</t>
  </si>
  <si>
    <t>55UA9400</t>
  </si>
  <si>
    <t>Çok işlevli bölme</t>
  </si>
  <si>
    <t>EKO NF500</t>
  </si>
  <si>
    <t>330 LT STATİK BUZDOLABI</t>
  </si>
  <si>
    <t>EKO SB90</t>
  </si>
  <si>
    <t>CD-S1101 W A+</t>
  </si>
  <si>
    <t>49UA9400</t>
  </si>
  <si>
    <t>49" 4K UHD 3D SMART LED TV</t>
  </si>
  <si>
    <t>49" 124 cm 4K UHD  LED Ekran</t>
  </si>
  <si>
    <t>4K Ultra HD( 3840x2160 )</t>
  </si>
  <si>
    <t>Dahili 4k HD uydu alıcısı</t>
  </si>
  <si>
    <t>Dahili Wi-Fi</t>
  </si>
  <si>
    <t>6 Gözlük Hediye</t>
  </si>
  <si>
    <t>55" 140 cm 4K UHD  LED Ekran</t>
  </si>
  <si>
    <t>49UA9600</t>
  </si>
  <si>
    <t>49" 4K UHD  SMART LED TV</t>
  </si>
  <si>
    <t>55UA8990</t>
  </si>
  <si>
    <t>55" ANDROID 4K 3D LED TV</t>
  </si>
  <si>
    <t>32HA5110 LED TV</t>
  </si>
  <si>
    <t>32HA5000</t>
  </si>
  <si>
    <t>Hd Uydu Alıcı</t>
  </si>
  <si>
    <t>200 Hz.</t>
  </si>
  <si>
    <t>22FA5100</t>
  </si>
  <si>
    <t>22FA5100 B</t>
  </si>
  <si>
    <t>22VF5012 BATMAN</t>
  </si>
  <si>
    <t>22VF5012 TWEETY</t>
  </si>
  <si>
    <t>LAURUS 24"</t>
  </si>
  <si>
    <t>SLİM SMART LED TV</t>
  </si>
  <si>
    <t>1366x768 Hd Ready</t>
  </si>
  <si>
    <t>Smart Tv</t>
  </si>
  <si>
    <t>DVD Oynatıcı</t>
  </si>
  <si>
    <t>2xUsb</t>
  </si>
  <si>
    <t>2xHDMI</t>
  </si>
  <si>
    <t>Modül kart yuvası</t>
  </si>
  <si>
    <t>22FA7100  STARWARS</t>
  </si>
  <si>
    <t xml:space="preserve">22" SMART LED TV </t>
  </si>
  <si>
    <t>USB</t>
  </si>
  <si>
    <t>24FA5100</t>
  </si>
  <si>
    <t>HD Ready (1366 x 768)</t>
  </si>
  <si>
    <t>Dahili HD Uydu Alıcısı</t>
  </si>
  <si>
    <t>Super D. Contrast</t>
  </si>
  <si>
    <t>HDMI</t>
  </si>
  <si>
    <t>BMH L 401 W</t>
  </si>
  <si>
    <t>AFRC 7688</t>
  </si>
  <si>
    <t>NATURE PLUS BUZZ A 24</t>
  </si>
  <si>
    <t>NATURE PLUS BUZZ A 18</t>
  </si>
  <si>
    <t>NATURE PLUS BUZZ A 12</t>
  </si>
  <si>
    <t>BIO PLUS A 24</t>
  </si>
  <si>
    <t>BIO PLUS A 18</t>
  </si>
  <si>
    <t>BIO PLUS A 12</t>
  </si>
  <si>
    <t>BIO PLUS A 9</t>
  </si>
  <si>
    <t>SEFA ÇAY KIRMIZI</t>
  </si>
  <si>
    <t>SEFA CAM</t>
  </si>
  <si>
    <t>BEYAZ ÇAY MAKİNESİ</t>
  </si>
  <si>
    <t xml:space="preserve">BRUNCH 2000     </t>
  </si>
  <si>
    <t>INOX SU ISITICISI KIRMIZI</t>
  </si>
  <si>
    <t>BRUNCH 2000</t>
  </si>
  <si>
    <t>BRUNCH 2000 CAM X</t>
  </si>
  <si>
    <t>CAM INOX SU ISITICISI</t>
  </si>
  <si>
    <t>BRUNCH 2000 CAM K</t>
  </si>
  <si>
    <t>CAM KIRMIZI SU ISITICISI</t>
  </si>
  <si>
    <t xml:space="preserve">BRUNCH 2000        </t>
  </si>
  <si>
    <t>KREM SU ISITICISI</t>
  </si>
  <si>
    <t>SEFA T2002 GRİ</t>
  </si>
  <si>
    <t>IZGARA VE TOST MAKİNESİ</t>
  </si>
  <si>
    <t>SEFA T2002 KIRMIZI</t>
  </si>
  <si>
    <t>BRUNCH 2000 GRİ</t>
  </si>
  <si>
    <t xml:space="preserve"> IZGARA VE TOST MAKİNESİ</t>
  </si>
  <si>
    <t>BRUNCH 1000</t>
  </si>
  <si>
    <t>V-BRUNCH 3000</t>
  </si>
  <si>
    <t>DİJİTAL TOST MAKİNESİ</t>
  </si>
  <si>
    <t>Toplam Güç 2000 W</t>
  </si>
  <si>
    <t>Çıkarabilir plakalar ve zaman ayarı</t>
  </si>
  <si>
    <t>Alt ve üst plakaları farklı sıcaklıklarda ayarlma</t>
  </si>
  <si>
    <t>LCD gijital ekran</t>
  </si>
  <si>
    <t xml:space="preserve">V-BRUNCH 3000   </t>
  </si>
  <si>
    <t>VESTEL ŞÖLEN E3000</t>
  </si>
  <si>
    <t>EKMEK KIZARTMA MAKİNESİ</t>
  </si>
  <si>
    <t>2 dilim kapasiteli kızartma haznesi</t>
  </si>
  <si>
    <t>7 kademeli kızartma ayarı</t>
  </si>
  <si>
    <t>High-lift imkanı sunan kaldırma kolu</t>
  </si>
  <si>
    <t>VESTEL 2000Z INOZ</t>
  </si>
  <si>
    <t>STARWARS K3100</t>
  </si>
  <si>
    <t>INOX KAHVE MAKİNESİ</t>
  </si>
  <si>
    <t>1,5 lt (12 fincan) kapasite</t>
  </si>
  <si>
    <t>BRUNCH 4000</t>
  </si>
  <si>
    <t>SULTAN SEMAVER</t>
  </si>
  <si>
    <t>KEYİF K2001 SİYAH</t>
  </si>
  <si>
    <t>KAHVE MAKİNESİ</t>
  </si>
  <si>
    <t>KEYİF K2001 BEYAZ</t>
  </si>
  <si>
    <t xml:space="preserve">KEYİF K2001 SİYAH </t>
  </si>
  <si>
    <t xml:space="preserve">KEYİF K2001 BEYAZ  </t>
  </si>
  <si>
    <t>STARWARS E3100 K</t>
  </si>
  <si>
    <t>STARWARS E3100 R</t>
  </si>
  <si>
    <t xml:space="preserve">TARÇIN S  </t>
  </si>
  <si>
    <t>EL BLENDER</t>
  </si>
  <si>
    <t>900 ml. Ölçekli karıştırma kabı</t>
  </si>
  <si>
    <t xml:space="preserve">TARÇIN K  </t>
  </si>
  <si>
    <t xml:space="preserve">TARÇIN BR  </t>
  </si>
  <si>
    <t>TARÇIN BR</t>
  </si>
  <si>
    <t>TARÇIN K</t>
  </si>
  <si>
    <t xml:space="preserve">TARÇIN BR   </t>
  </si>
  <si>
    <t>CAM DOĞRAYICI</t>
  </si>
  <si>
    <t>1000 ml. Ölçekli karıştırma kabı</t>
  </si>
  <si>
    <t>Kolay Temizlenebilen Parçalar</t>
  </si>
  <si>
    <t>2 bıçaklı doğrama sistemi ile;</t>
  </si>
  <si>
    <t>VESTEL TARÇIN S</t>
  </si>
  <si>
    <t>MULTİ BLENDER SETİ</t>
  </si>
  <si>
    <t>Buz Kırma İmkanı</t>
  </si>
  <si>
    <t xml:space="preserve">TARÇIN BR     </t>
  </si>
  <si>
    <t>750 ml. Ölçekli karıştırma kabı</t>
  </si>
  <si>
    <t>Doğrayıcı Kapasitesi:1250 Lt.</t>
  </si>
  <si>
    <t>Paslanmaz Çelik Dilimleme Ve Rendeleme Bıçakları</t>
  </si>
  <si>
    <t xml:space="preserve">Turbo </t>
  </si>
  <si>
    <t>VESTEL VANİLYA</t>
  </si>
  <si>
    <t xml:space="preserve">VESTEL VANİLYA EL </t>
  </si>
  <si>
    <t>BLENDER SETİ</t>
  </si>
  <si>
    <t xml:space="preserve">VESTEL KREMA   </t>
  </si>
  <si>
    <t>5 Kademeli hız ayarı</t>
  </si>
  <si>
    <t>800 ml. Ölçekli karıştırma kabı</t>
  </si>
  <si>
    <t>Paslanmaz Çelik Blender Ayağı</t>
  </si>
  <si>
    <t xml:space="preserve">VESTEL KREMA </t>
  </si>
  <si>
    <t>VESTEL KREMA</t>
  </si>
  <si>
    <t>MULTİ BLENDER SEİ</t>
  </si>
  <si>
    <t>Bulaşık Makinasinde Yıkanabilir Parçalar</t>
  </si>
  <si>
    <t>Doğrayıcı Kapasitesi 1250 Lt.</t>
  </si>
  <si>
    <t>Çift Taraflı Paslanmaz Çelik Bıçak</t>
  </si>
  <si>
    <t>VESTEL PERİLLA</t>
  </si>
  <si>
    <t>1000 ml. Kapasiteli doğrama haznesi</t>
  </si>
  <si>
    <t>VESTEL PERİLLA MAXİ</t>
  </si>
  <si>
    <t>1500 ml. Kapasiteli doğrama haznesi</t>
  </si>
  <si>
    <t>MIX&amp;GO STAR WARS Y</t>
  </si>
  <si>
    <t>BLENDER YEŞİL</t>
  </si>
  <si>
    <t>MIX&amp;GO STAR WARS K</t>
  </si>
  <si>
    <t>BLENDER KIRMIZI</t>
  </si>
  <si>
    <t>MIX&amp;GO STAR WARS T</t>
  </si>
  <si>
    <t>BLENDER TURUNCU</t>
  </si>
  <si>
    <t>MIX&amp;GO S</t>
  </si>
  <si>
    <t>MIX &amp; GO BLENDER SİYAH</t>
  </si>
  <si>
    <t xml:space="preserve"> VESTEL TURKUAZ</t>
  </si>
  <si>
    <t xml:space="preserve">V-PRESS 2000 SİYAH </t>
  </si>
  <si>
    <t>VESTEL NİL</t>
  </si>
  <si>
    <t>Maksimum Güç:2400 Watt</t>
  </si>
  <si>
    <t>Şok buhar: 100 gr/dk</t>
  </si>
  <si>
    <t>Sürekli Buhar Çıkışı: 30 gr/dk</t>
  </si>
  <si>
    <t>Su Haznesi Kapasitesi (ml):220 Ml</t>
  </si>
  <si>
    <t>VESTEL ATLAS</t>
  </si>
  <si>
    <t>220 Ml. Kapasite su haznesi</t>
  </si>
  <si>
    <t>Otomatik kapama</t>
  </si>
  <si>
    <t>Self-Clean sistemi</t>
  </si>
  <si>
    <t>Şok Buhar Çıkışı: 160 gr/dk</t>
  </si>
  <si>
    <t>Sürekli Buhar Çıkışı:40 gr/dk</t>
  </si>
  <si>
    <t>NanoCeramic Taban</t>
  </si>
  <si>
    <t>Otomatik Kapanma Özelliği</t>
  </si>
  <si>
    <t>Self-Clean Kireç Temizleme Sistemi</t>
  </si>
  <si>
    <t>LILYUM PRO</t>
  </si>
  <si>
    <t xml:space="preserve">V-CARE 1000 </t>
  </si>
  <si>
    <t>Toz Torbalı Elektrikli Süpürge</t>
  </si>
  <si>
    <t>3 lt Toz Kapasitesi</t>
  </si>
  <si>
    <t>Yıkanabilir HEPA 10 Filtre</t>
  </si>
  <si>
    <t>8 m Etkinlik Yarıçapı</t>
  </si>
  <si>
    <t>Ses Gücü Seviyesi  79 Db</t>
  </si>
  <si>
    <t>Motor Gücü:1200-1600 W</t>
  </si>
  <si>
    <t>ALİZE 5000</t>
  </si>
  <si>
    <t>V3 5040 2 GB</t>
  </si>
  <si>
    <t>5.0 inç, 1280x720 HD IPS Ekran</t>
  </si>
  <si>
    <t>4 Çekirdekli, 1.3 GHz Qualcomm İşlemci</t>
  </si>
  <si>
    <t>8 MP-5 MP Kamera, 1 GB RAM, 16 GB Dahili Hafıza</t>
  </si>
  <si>
    <t>Metal Şık Tasarım</t>
  </si>
  <si>
    <t>4.5G Şebeke Uyumu</t>
  </si>
  <si>
    <t>V TAB 7.85" PRO</t>
  </si>
  <si>
    <t>7.85" 1024x768 HD Ipsekran</t>
  </si>
  <si>
    <t>1.2 GHz. Dört çekirdek işlemci</t>
  </si>
  <si>
    <t>1 GB RAM</t>
  </si>
  <si>
    <t>16 GB dahili hafıza</t>
  </si>
  <si>
    <t>0.3 Mp Ön/ 5 Mp Arka kamera</t>
  </si>
  <si>
    <t>SEFA KIRMIZI İNOX</t>
  </si>
  <si>
    <t>ÇAY MAKİNASI</t>
  </si>
  <si>
    <t>Yıkanabilir Hepa fitre, 10 m. Etkinlik yarıçapı</t>
  </si>
  <si>
    <t xml:space="preserve">TSUNAMİ A8100 </t>
  </si>
  <si>
    <t>Yatay park edebilme özelliği</t>
  </si>
  <si>
    <t>VESTEL GÜMÜŞ</t>
  </si>
  <si>
    <t>45 cm. genişlik, 160 cm. uzunluk</t>
  </si>
  <si>
    <t>BM-301</t>
  </si>
  <si>
    <t>10 KG ÇAMAŞIR MAKİNASI</t>
  </si>
  <si>
    <t>23 Farklı yıkama programı</t>
  </si>
  <si>
    <t>1200 devir sıkma devri</t>
  </si>
  <si>
    <t>8 KG PYROJET ÇAMAŞIR MAKİNESİ</t>
  </si>
  <si>
    <t>A+++ (%70) Enerji Sınıfı</t>
  </si>
  <si>
    <t>49FA9000</t>
  </si>
  <si>
    <t>49" 3D SMART LED TV</t>
  </si>
  <si>
    <t>KMS 6000</t>
  </si>
  <si>
    <t>KATI MEYVE SIKACAĞI</t>
  </si>
  <si>
    <t>800 Watt</t>
  </si>
  <si>
    <t>2 kademeli hız ayarı</t>
  </si>
  <si>
    <t>Meyve Suyu Kabı Kapasitesi (lt) 1,1 Lt.</t>
  </si>
  <si>
    <t>Emniyet Kilit Sistemi</t>
  </si>
  <si>
    <t>Kolayca ayrılabilen ve temizlenebilen parçalar</t>
  </si>
  <si>
    <t>Damlama Önleyici Sistem</t>
  </si>
  <si>
    <t>Bulaşık Makinesinde Yıkanabilme</t>
  </si>
  <si>
    <t>Paslanmaz çelik</t>
  </si>
  <si>
    <t>V-CARE 2000</t>
  </si>
  <si>
    <t>Toplam güç: 2000 Watt (max.)</t>
  </si>
  <si>
    <t>2 hız ve 3 sıcaklık kademesi</t>
  </si>
  <si>
    <t>Soğuk hava tuşu</t>
  </si>
  <si>
    <t>AFX 601 M</t>
  </si>
  <si>
    <t xml:space="preserve">VESTEL VENÜS    </t>
  </si>
  <si>
    <t>V3 5070</t>
  </si>
  <si>
    <t>5.0 inç, 1920x1080 Full HD IPS Ekran</t>
  </si>
  <si>
    <t>8 Çekirdekli, 1.5 GHz Qualcomm İşlemci</t>
  </si>
  <si>
    <t>13 MP-5 MP Kamera, 2 GB RAM, 32 GB Dahili Hafıza</t>
  </si>
  <si>
    <t>Android 6.0.1 Marshmallow, 4.5G Şebeke Uyumu</t>
  </si>
  <si>
    <t>VESTEL VENÜS</t>
  </si>
  <si>
    <t>5.5 inç, 1920x1080 Full HD LTPS IPS Ekran</t>
  </si>
  <si>
    <t>8 Çekirdekli, 1.3 GHz Mediatek İşlemci</t>
  </si>
  <si>
    <t>16 MP-5 MP Kamera, 3 GB RAM, 16 GB Dahili Hafıza</t>
  </si>
  <si>
    <t>%76,6 Ekran Kasa Oranı, Uzaktan Kumanda, FM Radyo Özelliği</t>
  </si>
  <si>
    <t>Android 6.0 Marshmallow, 4.5G Şebeke Uyumu</t>
  </si>
  <si>
    <t>VESTEL VENÜS V3</t>
  </si>
  <si>
    <t>5010 BEYAZ</t>
  </si>
  <si>
    <t>8 MP - 5 MP Ön Kamera, 1 GB RAM, 8 GB Dahili Hafıza</t>
  </si>
  <si>
    <t>TECHWOOD 22"</t>
  </si>
  <si>
    <t>22" 56 EKRAN LED TV</t>
  </si>
  <si>
    <t>FİNLUX 39"</t>
  </si>
  <si>
    <t>39"100 EKRAN LED TV</t>
  </si>
  <si>
    <t>39" (100 cm) FULL HD LED Ekran</t>
  </si>
  <si>
    <t xml:space="preserve">VESTEL ENERJİK NS3000 </t>
  </si>
  <si>
    <t xml:space="preserve"> INOX NARENCİYE SIKACAĞI</t>
  </si>
  <si>
    <t>Toplam güç: 85 Watt (max.)</t>
  </si>
  <si>
    <t>Büyük ve Küçük meyveler için 2 adet sıkma başlığı</t>
  </si>
  <si>
    <t>Kolayca ayrılan ve temizlenen parçalar</t>
  </si>
  <si>
    <t>Damla önleyici sistem</t>
  </si>
  <si>
    <t>Paslanmaz çelik gövde ve filtre</t>
  </si>
  <si>
    <t>V BRUNCH 2000</t>
  </si>
  <si>
    <t>PEMBE NARENCİYE SIKACAĞI</t>
  </si>
  <si>
    <t>DESİBEL H400</t>
  </si>
  <si>
    <t>BLUETOOTH HOPARLÖR KIRMIZI</t>
  </si>
  <si>
    <t>Ses çıkış gücü: 3 W (RMS) x 2</t>
  </si>
  <si>
    <t>6-8 saat arası kablosuz müzik dinleme</t>
  </si>
  <si>
    <t>USB ile şarj etme (DC 5 V, 1000 mA)</t>
  </si>
  <si>
    <t>Dahili mikrofon ile kablosuz telefon görüşmesi yapabilme</t>
  </si>
  <si>
    <t xml:space="preserve">DESİBEL H400  </t>
  </si>
  <si>
    <t>BLUETOOTH HOPARLÖR SİYAH</t>
  </si>
  <si>
    <t>USB ADAPTER</t>
  </si>
  <si>
    <t>Vestel ve tüm Vestel ürünlere tam destek</t>
  </si>
  <si>
    <t>İnternete kablosuz bağlanabilme</t>
  </si>
  <si>
    <t>DESİBEL K500</t>
  </si>
  <si>
    <t>BLUETOOTH KULAKLIK KIRMIZI</t>
  </si>
  <si>
    <t>Bluetooth ile kablo derdi olmadan özgürce müzik dinleme keyfi</t>
  </si>
  <si>
    <t>Kulağı mükemmel kavrayan, ses yalıtımı sağlayan ergonomik tasarım</t>
  </si>
  <si>
    <t>10 saate kadar kablosuz müzik dinleme, 30 gün standby süresi</t>
  </si>
  <si>
    <t>Aux-in bağlantısı ile kablolu kullanım seçeneği</t>
  </si>
  <si>
    <t>48UA9300</t>
  </si>
  <si>
    <t>48" 4K UHD 3D SMART LED TV</t>
  </si>
  <si>
    <t>48" 122 cm 4K UHD  LED Ekran</t>
  </si>
  <si>
    <t>2 Gözlük Hediye</t>
  </si>
  <si>
    <t>43FA8500</t>
  </si>
  <si>
    <t>43" 3D SMART LED TV</t>
  </si>
  <si>
    <t>43" (109 cm) FULL HD LED Ekran</t>
  </si>
  <si>
    <t>48UA9350</t>
  </si>
  <si>
    <t>VESTEL ŞÖLEN K3000 İNOX</t>
  </si>
  <si>
    <t>KAHVE MAKİNASI</t>
  </si>
  <si>
    <t>Filtre Kahve Makinası</t>
  </si>
  <si>
    <t>12 Fincan Kahve Kapasitesi</t>
  </si>
  <si>
    <t>Gizli Rezistans</t>
  </si>
  <si>
    <t>Anti-drip Damlatma Emniyeti</t>
  </si>
  <si>
    <t>TÜRK KAHVE MAKİNESİ</t>
  </si>
  <si>
    <t>SEFA İNOX KAHVE</t>
  </si>
  <si>
    <t xml:space="preserve">SEFA KIRMIZI İNOX </t>
  </si>
  <si>
    <t xml:space="preserve">TARÇIN K    </t>
  </si>
  <si>
    <t>DESİBEL K550</t>
  </si>
  <si>
    <t>BLUETOOTH KULAKLIK SİYAH / GOLD</t>
  </si>
  <si>
    <t>12 saate kadar kablosuz müzik dinleme, 30 gün standby süresi</t>
  </si>
  <si>
    <t>BLUETOOTH KULAKLIK SİYAH</t>
  </si>
  <si>
    <t xml:space="preserve">DESİBEL K500 </t>
  </si>
  <si>
    <t>DESİBEL K600</t>
  </si>
  <si>
    <t>20 saate kadar kablosuz müzik dinleme, 300 saat standby süresi</t>
  </si>
  <si>
    <t>SEFA İNOX</t>
  </si>
  <si>
    <t>İnox demlik / Inox ısıtıcı</t>
  </si>
  <si>
    <t>ŞEHZADE İNOX</t>
  </si>
  <si>
    <t>ÇAY MAKİNESİ</t>
  </si>
  <si>
    <t xml:space="preserve">VESTEL VENÜS V3 </t>
  </si>
  <si>
    <t xml:space="preserve">VESTEL VENÜS </t>
  </si>
  <si>
    <t>5.5 V ALTIN</t>
  </si>
  <si>
    <t>5.5 inç, 720x1280 HD IPS ekran</t>
  </si>
  <si>
    <t>Dört Çekirdekli, 1.2 GHz Qualcomm İşlemci</t>
  </si>
  <si>
    <t>13 MP Arka - 2 MP Ön Kamera</t>
  </si>
  <si>
    <t>1 GB RAM, 16 GB Dahili Hafıza</t>
  </si>
  <si>
    <t>4.5G Şebeke uyumu, NFC desteği</t>
  </si>
  <si>
    <t>Panaromik Çekim</t>
  </si>
  <si>
    <t>Pil Kapasitesi: 2000 Mah</t>
  </si>
  <si>
    <t>5.5 x ALTIN</t>
  </si>
  <si>
    <t xml:space="preserve">VESTEL VENÜS     </t>
  </si>
  <si>
    <t>5.5 inç, 1920x1080 Full HD IPS Ekran</t>
  </si>
  <si>
    <t>13 MP-8 MP Kamera, 2 GB RAM, 32 GB Dahili Hafıza</t>
  </si>
  <si>
    <t>64 bit, 1.5 Ghz Qualcomm 8939 Snapdragon 615</t>
  </si>
  <si>
    <t xml:space="preserve">VESTEL VENÜS V3        </t>
  </si>
  <si>
    <t>VESTEL VENÜS V3 ALTIN</t>
  </si>
  <si>
    <t>VESTEL VENÜS X</t>
  </si>
  <si>
    <t>5.0 X ALTIN</t>
  </si>
  <si>
    <t>5.0 inç, 540x960 qHD IPS ekran</t>
  </si>
  <si>
    <t>Dört çekirdekli, 1.2 GHz Qualcomm işlemci</t>
  </si>
  <si>
    <t>8 MP arka - 2 MP ön kamera</t>
  </si>
  <si>
    <t>1 GB RAM, 8 GB Dahili Hafıza</t>
  </si>
  <si>
    <t>1.2GHz Qualcomm Snapdragon 200 işlemci</t>
  </si>
  <si>
    <t>VESTEL VENÜS V</t>
  </si>
  <si>
    <t>5.0 V TİTAN</t>
  </si>
  <si>
    <t>OPAL S5000</t>
  </si>
  <si>
    <t>2800 WATT GÜÇ</t>
  </si>
  <si>
    <t>190 G/DK ŞOK BUHAR</t>
  </si>
  <si>
    <t>50 G/DK SÜREKLİ BUHAR</t>
  </si>
  <si>
    <t>NANOCERAMİC TABAN</t>
  </si>
  <si>
    <t>OPAL K5000</t>
  </si>
  <si>
    <t>4001 DİJİTAL</t>
  </si>
  <si>
    <t>2400 WATT GÜÇ</t>
  </si>
  <si>
    <t>101 BUHAR DELİĞİ</t>
  </si>
  <si>
    <t>LED aydınlatmalo Dijital Gösterge</t>
  </si>
  <si>
    <t>Nanoceramic taban</t>
  </si>
  <si>
    <t>Süper 50 Dk Yıkama Programı</t>
  </si>
  <si>
    <t>Ön Yıkama</t>
  </si>
  <si>
    <t>2 Adet üst sepette, 4 adet alt sepette</t>
  </si>
  <si>
    <t>Hızlı 30 Dk Yıkama Programı</t>
  </si>
  <si>
    <t>Yoğun 70 C yıkama programı</t>
  </si>
  <si>
    <t>Doluyken yüksekliği ayarlanabilir üst sepet</t>
  </si>
  <si>
    <t xml:space="preserve">BM- 500 X </t>
  </si>
  <si>
    <t>15 Kişilik</t>
  </si>
  <si>
    <t xml:space="preserve">Hızlı 30 Dk </t>
  </si>
  <si>
    <t>Süper 50  Dk</t>
  </si>
  <si>
    <t>A++</t>
  </si>
  <si>
    <t>9 KİLO ÇAMAŞIR MAKİNASI</t>
  </si>
  <si>
    <t>1000 Devir</t>
  </si>
  <si>
    <t>58 dB Ses seviyesi</t>
  </si>
  <si>
    <t>12 Dk Jet Yıkama</t>
  </si>
  <si>
    <t>İnci Kazan</t>
  </si>
  <si>
    <t>Tek Su Girişli</t>
  </si>
  <si>
    <t>KASIRGA A9000</t>
  </si>
  <si>
    <t>TOZ TORBALI ELETRİKLİ SÜPÜRGE</t>
  </si>
  <si>
    <t>700 W Motor Gücü</t>
  </si>
  <si>
    <t>5,5 Toz Kapesiteli</t>
  </si>
  <si>
    <t>Mobilya fırçası, parke halı fırçası</t>
  </si>
  <si>
    <t>Toz Fırçası</t>
  </si>
  <si>
    <t xml:space="preserve">Siyah/Bronz Renk </t>
  </si>
  <si>
    <t>2 Yıl Garantili</t>
  </si>
  <si>
    <t>300 LT SANDIK TİPİ DERİN DONDURUCU</t>
  </si>
  <si>
    <t>300  LT SANDIK TİPİ DERİN DONDURUCU</t>
  </si>
  <si>
    <t>CF 200 A++</t>
  </si>
  <si>
    <t>200 LT SANDIK TİPİ DERİN DONDURUCU</t>
  </si>
  <si>
    <t>200 lt. Brüt hacim</t>
  </si>
  <si>
    <t xml:space="preserve"> EKO SBY90</t>
  </si>
  <si>
    <t>90 LİTRE MİNİ BUZDOLABI</t>
  </si>
  <si>
    <t>90 LT. Brüt Hacim</t>
  </si>
  <si>
    <t>Ayarlanabilir Cam Raf</t>
  </si>
  <si>
    <t>Soğutucu Raf Tipi Cam</t>
  </si>
  <si>
    <t>Dondurucu Bölme</t>
  </si>
  <si>
    <t>82x48x54</t>
  </si>
  <si>
    <t>BM 201 W </t>
  </si>
  <si>
    <t xml:space="preserve">CM 8710 </t>
  </si>
  <si>
    <t>CM 9710</t>
  </si>
  <si>
    <t>BM  401 X</t>
  </si>
  <si>
    <t>BM  401 I</t>
  </si>
  <si>
    <t xml:space="preserve">BM 502 X </t>
  </si>
  <si>
    <t>12 Kişilik</t>
  </si>
  <si>
    <t>Aktif Kurutma</t>
  </si>
  <si>
    <t>18 dk jetwash hızlı yıkama</t>
  </si>
  <si>
    <t>Siyah Rustik</t>
  </si>
  <si>
    <t>BMA 505 RS</t>
  </si>
  <si>
    <t>Siyah Kavisli Cam Yüzey</t>
  </si>
  <si>
    <t>AOB 6104 W</t>
  </si>
  <si>
    <t>AOB 6024</t>
  </si>
  <si>
    <t>4 Gözü Gazlı</t>
  </si>
  <si>
    <t>Paslanmaz Çelik Düğme</t>
  </si>
  <si>
    <t>Siyah Emaye Yüzey</t>
  </si>
  <si>
    <t>Bütünleşik Parlak Emaye Izgara</t>
  </si>
  <si>
    <t xml:space="preserve">AFW- 5651 </t>
  </si>
  <si>
    <t>Fırın İçi Aydınlatma</t>
  </si>
  <si>
    <t>ADW-6309</t>
  </si>
  <si>
    <t>BEYAZ YATAY ANKASTRE DAVLUMBAZ</t>
  </si>
  <si>
    <t>Duvar Tipi</t>
  </si>
  <si>
    <t>Cam Üstü Dokunmatik Kontrol</t>
  </si>
  <si>
    <t>2x3w Led Ocak Aydınlatması</t>
  </si>
  <si>
    <t>15 Dk Zamanlauoco ve Kapanma</t>
  </si>
  <si>
    <t>60 Cm</t>
  </si>
  <si>
    <t>547 m3 Emiş Gücü</t>
  </si>
  <si>
    <t xml:space="preserve">AOW - 6104 </t>
  </si>
  <si>
    <t>Yandan Düğmeli Kontrol Sistemi</t>
  </si>
  <si>
    <t>Doğalgaza Uygun</t>
  </si>
  <si>
    <t>AFW-7684</t>
  </si>
  <si>
    <t>BEYAZ ANKASRTE FIRIN</t>
  </si>
  <si>
    <t>Tel Raf</t>
  </si>
  <si>
    <t>Gömülebilir Paslanmaz Çelik Düğmne</t>
  </si>
  <si>
    <t>Tavuk Çevirme</t>
  </si>
  <si>
    <t>EKO 8710 TL</t>
  </si>
  <si>
    <t>HIZLI 10912 TT</t>
  </si>
  <si>
    <t>HIZLI 11912 TT</t>
  </si>
  <si>
    <t>11 KG ÇAMAŞIR MAKİNASI</t>
  </si>
  <si>
    <t>HIZLI 8912 TT</t>
  </si>
  <si>
    <t>CM 9812</t>
  </si>
  <si>
    <t>EKO 9711 TGL</t>
  </si>
  <si>
    <t>EKO 8711 TGL</t>
  </si>
  <si>
    <t xml:space="preserve">CM  7610 </t>
  </si>
  <si>
    <t xml:space="preserve">AKILLI 9614 TGT </t>
  </si>
  <si>
    <t>Akıllı</t>
  </si>
  <si>
    <t>33 Dk Hızlı Yıkama+Kurutma</t>
  </si>
  <si>
    <t xml:space="preserve">BM- 502 X </t>
  </si>
  <si>
    <t>BM 500 CS</t>
  </si>
  <si>
    <t>BM 1004 X</t>
  </si>
  <si>
    <t>Super 50 Dk</t>
  </si>
  <si>
    <t xml:space="preserve">A++ </t>
  </si>
  <si>
    <t>1007 X</t>
  </si>
  <si>
    <t>1007 W</t>
  </si>
  <si>
    <t>BM 401 W</t>
  </si>
  <si>
    <t xml:space="preserve">BM 802 X </t>
  </si>
  <si>
    <t>EKO 5708 T A++</t>
  </si>
  <si>
    <t>EKO 8710 TGL</t>
  </si>
  <si>
    <t xml:space="preserve">BM 602 X </t>
  </si>
  <si>
    <t>Üretim Yeri : Türkiye</t>
  </si>
  <si>
    <t xml:space="preserve">İNDİRİMLİ FİYAT </t>
  </si>
  <si>
    <t>CM 5608 A++</t>
  </si>
  <si>
    <t>280,00 X 9 = 2.520,00 TL</t>
  </si>
  <si>
    <t>230,00 X 12 = 2.760,00 TL</t>
  </si>
  <si>
    <t>395,00 X 9 = 3.555,00 TL</t>
  </si>
  <si>
    <t>325,00 X 12 = 3.900,00 TL</t>
  </si>
  <si>
    <t>430,00 X 9 = 3.870,00 TL</t>
  </si>
  <si>
    <t>360,00 X 12 = 4.320,00 TL</t>
  </si>
  <si>
    <t>CM 11912</t>
  </si>
  <si>
    <t>12 KG ÇAMAŞIR MAKİNASI</t>
  </si>
  <si>
    <t>CM 9914 KÖPÜKJET</t>
  </si>
  <si>
    <t>Köpükjet teknolojisi</t>
  </si>
  <si>
    <t>BM 502</t>
  </si>
  <si>
    <t>BMA 307 I ANKASTRE</t>
  </si>
  <si>
    <t>3 PROG. ANKASTRE BULAŞIK MAKİNESİ</t>
  </si>
  <si>
    <t>Manuel Ekran</t>
  </si>
  <si>
    <t>52 dB ses seviyesi</t>
  </si>
  <si>
    <t>BMA 407 I ANKASTRE</t>
  </si>
  <si>
    <t>4 PROG. ANKASTRE BULAŞIK MAKİNESİ</t>
  </si>
  <si>
    <t>Süper 50 dakika yıkama programı</t>
  </si>
  <si>
    <t>BMA 611 I ANKASTRE</t>
  </si>
  <si>
    <t>6 PROG. ANKASTRE BULAŞIK MAKİNESİ</t>
  </si>
  <si>
    <t>235,00 TL X 9 = 2.115,00 TL</t>
  </si>
  <si>
    <t>195,00 TL X 12 = 2.340,00 TL</t>
  </si>
  <si>
    <t>V Taksit 193,00 TL X 12 = 2.316,00 TL</t>
  </si>
  <si>
    <t>3 YIL GARANTİSİ</t>
  </si>
  <si>
    <t>300,00 TL X 9 = 2.700,00 TL</t>
  </si>
  <si>
    <t>250,00 TL X 12 = 3.000,00 TL</t>
  </si>
  <si>
    <t>V Taksit 246,00 TL X 12 = 2.952,00 TL</t>
  </si>
  <si>
    <t>455,00 TL X 9 = 4.095,00 TL</t>
  </si>
  <si>
    <t>375,00 TL X 12 = 4.500,00 TL</t>
  </si>
  <si>
    <t>V Taksit 365,00 TL X 12 = 4.380,00 TL</t>
  </si>
  <si>
    <t>CMI 10812 A+++</t>
  </si>
  <si>
    <t>330,00 TL X 9 = 2.970,00 TL</t>
  </si>
  <si>
    <t>270,00 TL X 12 = 3.240,00 TL</t>
  </si>
  <si>
    <t>V Taksit 269,00 TL X 12 = 3.228,00 TL</t>
  </si>
  <si>
    <t>440,00 TL X 9 = 3.960,00 TL</t>
  </si>
  <si>
    <t>365,00 TL X 12 = 4.380,00 TL</t>
  </si>
  <si>
    <t>V Taksit 350,00 TL X 12 = 4.200,00 TL</t>
  </si>
  <si>
    <t>305,00 TL X 9 = 2.745,00 TL</t>
  </si>
  <si>
    <t>V Taksit 248,00 TL X 12 = 2.976,00 TL</t>
  </si>
  <si>
    <t>200,00 TL X 12 = 2.400,00 TL</t>
  </si>
  <si>
    <t>V Taksit 195,00 TL X 12 = 2.340,00 TL</t>
  </si>
  <si>
    <t>V Taksit 320,00 TL X 12 = 3.840,00 TL</t>
  </si>
  <si>
    <t>V Taksit 225,00 TL X 12 =2.700,00 TL</t>
  </si>
  <si>
    <t>300,00 X 9 = 2.700,00 TL</t>
  </si>
  <si>
    <t>V Taksit 355,00 TL X 12 =4.260,00 TL</t>
  </si>
  <si>
    <t>200,00 TL X 9 = 1.800,00 TL</t>
  </si>
  <si>
    <t>165,00 TL X 12 = 1.980,00 TL</t>
  </si>
  <si>
    <t>V Taksit 160,00 TL X 12 = 1.920,00 TL</t>
  </si>
  <si>
    <t>310,00 TL X 9 = 2.790,00 TL</t>
  </si>
  <si>
    <t>260,00 TL X 12 = 3.120,00 TL</t>
  </si>
  <si>
    <t>V Taksit 253,00 TL X 12 = 3.063,00 TL</t>
  </si>
  <si>
    <t>S</t>
  </si>
  <si>
    <t>300,00 TL X 12 = 3.600,00 TL</t>
  </si>
  <si>
    <t>550,00 TL X 6 = 3.300,00 TL</t>
  </si>
  <si>
    <t>V Taksit 300,00 TL X 12 = 3.600,00 TL</t>
  </si>
</sst>
</file>

<file path=xl/styles.xml><?xml version="1.0" encoding="utf-8"?>
<styleSheet xmlns="http://schemas.openxmlformats.org/spreadsheetml/2006/main">
  <numFmts count="3">
    <numFmt numFmtId="164" formatCode="#,##0.00\ &quot;₺&quot;"/>
    <numFmt numFmtId="165" formatCode="#,##0.00\ &quot;₺&quot;;[Red]#,##0.00\ &quot;₺&quot;"/>
    <numFmt numFmtId="166" formatCode="#,##0\ &quot;₺&quot;;[Red]#,##0\ &quot;₺&quot;"/>
  </numFmts>
  <fonts count="11">
    <font>
      <sz val="11"/>
      <color theme="1"/>
      <name val="Calibri"/>
      <family val="2"/>
      <charset val="162"/>
      <scheme val="minor"/>
    </font>
    <font>
      <b/>
      <sz val="4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NumberFormat="1"/>
    <xf numFmtId="0" fontId="0" fillId="0" borderId="8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quotePrefix="1" applyAlignment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1" fillId="0" borderId="0" xfId="0" applyNumberFormat="1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 applyProtection="1"/>
    <xf numFmtId="0" fontId="6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65" fontId="9" fillId="0" borderId="9" xfId="0" applyNumberFormat="1" applyFont="1" applyBorder="1" applyAlignment="1" applyProtection="1">
      <alignment horizontal="center" vertical="center"/>
    </xf>
    <xf numFmtId="165" fontId="9" fillId="0" borderId="10" xfId="0" applyNumberFormat="1" applyFont="1" applyBorder="1" applyAlignment="1" applyProtection="1">
      <alignment horizontal="center" vertical="center"/>
    </xf>
    <xf numFmtId="165" fontId="9" fillId="0" borderId="11" xfId="0" applyNumberFormat="1" applyFont="1" applyBorder="1" applyAlignment="1" applyProtection="1">
      <alignment horizontal="center" vertical="center"/>
    </xf>
    <xf numFmtId="165" fontId="9" fillId="0" borderId="12" xfId="0" applyNumberFormat="1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horizontal="center" vertical="center"/>
    </xf>
    <xf numFmtId="165" fontId="9" fillId="0" borderId="13" xfId="0" applyNumberFormat="1" applyFont="1" applyBorder="1" applyAlignment="1" applyProtection="1">
      <alignment horizontal="center" vertical="center"/>
    </xf>
    <xf numFmtId="165" fontId="9" fillId="0" borderId="14" xfId="0" applyNumberFormat="1" applyFont="1" applyBorder="1" applyAlignment="1" applyProtection="1">
      <alignment horizontal="center" vertical="center"/>
    </xf>
    <xf numFmtId="165" fontId="9" fillId="0" borderId="15" xfId="0" applyNumberFormat="1" applyFont="1" applyBorder="1" applyAlignment="1" applyProtection="1">
      <alignment horizontal="center" vertical="center"/>
    </xf>
    <xf numFmtId="165" fontId="9" fillId="0" borderId="16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165" fontId="10" fillId="0" borderId="17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 applyProtection="1">
      <alignment horizontal="center" vertical="center"/>
    </xf>
    <xf numFmtId="14" fontId="8" fillId="0" borderId="19" xfId="0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2" name="1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70</xdr:row>
      <xdr:rowOff>9525</xdr:rowOff>
    </xdr:from>
    <xdr:to>
      <xdr:col>29</xdr:col>
      <xdr:colOff>85725</xdr:colOff>
      <xdr:row>73</xdr:row>
      <xdr:rowOff>72775</xdr:rowOff>
    </xdr:to>
    <xdr:pic>
      <xdr:nvPicPr>
        <xdr:cNvPr id="5" name="4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106</xdr:row>
      <xdr:rowOff>9525</xdr:rowOff>
    </xdr:from>
    <xdr:to>
      <xdr:col>29</xdr:col>
      <xdr:colOff>85725</xdr:colOff>
      <xdr:row>109</xdr:row>
      <xdr:rowOff>72775</xdr:rowOff>
    </xdr:to>
    <xdr:pic>
      <xdr:nvPicPr>
        <xdr:cNvPr id="6" name="5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6677025"/>
          <a:ext cx="1295400" cy="34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8" name="7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70</xdr:row>
      <xdr:rowOff>9525</xdr:rowOff>
    </xdr:from>
    <xdr:to>
      <xdr:col>29</xdr:col>
      <xdr:colOff>85725</xdr:colOff>
      <xdr:row>73</xdr:row>
      <xdr:rowOff>72775</xdr:rowOff>
    </xdr:to>
    <xdr:pic>
      <xdr:nvPicPr>
        <xdr:cNvPr id="7" name="6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106</xdr:row>
      <xdr:rowOff>9525</xdr:rowOff>
    </xdr:from>
    <xdr:to>
      <xdr:col>29</xdr:col>
      <xdr:colOff>85725</xdr:colOff>
      <xdr:row>109</xdr:row>
      <xdr:rowOff>72775</xdr:rowOff>
    </xdr:to>
    <xdr:pic>
      <xdr:nvPicPr>
        <xdr:cNvPr id="9" name="8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8" name="7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70</xdr:row>
      <xdr:rowOff>9525</xdr:rowOff>
    </xdr:from>
    <xdr:to>
      <xdr:col>30</xdr:col>
      <xdr:colOff>85725</xdr:colOff>
      <xdr:row>73</xdr:row>
      <xdr:rowOff>72775</xdr:rowOff>
    </xdr:to>
    <xdr:pic>
      <xdr:nvPicPr>
        <xdr:cNvPr id="9" name="8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106</xdr:row>
      <xdr:rowOff>9525</xdr:rowOff>
    </xdr:from>
    <xdr:to>
      <xdr:col>30</xdr:col>
      <xdr:colOff>85725</xdr:colOff>
      <xdr:row>109</xdr:row>
      <xdr:rowOff>72775</xdr:rowOff>
    </xdr:to>
    <xdr:pic>
      <xdr:nvPicPr>
        <xdr:cNvPr id="10" name="9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106</xdr:row>
      <xdr:rowOff>9525</xdr:rowOff>
    </xdr:from>
    <xdr:to>
      <xdr:col>29</xdr:col>
      <xdr:colOff>85725</xdr:colOff>
      <xdr:row>109</xdr:row>
      <xdr:rowOff>72775</xdr:rowOff>
    </xdr:to>
    <xdr:pic>
      <xdr:nvPicPr>
        <xdr:cNvPr id="8" name="7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70</xdr:row>
      <xdr:rowOff>9525</xdr:rowOff>
    </xdr:from>
    <xdr:to>
      <xdr:col>29</xdr:col>
      <xdr:colOff>85725</xdr:colOff>
      <xdr:row>73</xdr:row>
      <xdr:rowOff>72775</xdr:rowOff>
    </xdr:to>
    <xdr:pic>
      <xdr:nvPicPr>
        <xdr:cNvPr id="9" name="8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10" name="9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6677025"/>
          <a:ext cx="1295400" cy="349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5" name="4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70</xdr:row>
      <xdr:rowOff>9525</xdr:rowOff>
    </xdr:from>
    <xdr:to>
      <xdr:col>29</xdr:col>
      <xdr:colOff>85725</xdr:colOff>
      <xdr:row>73</xdr:row>
      <xdr:rowOff>72775</xdr:rowOff>
    </xdr:to>
    <xdr:pic>
      <xdr:nvPicPr>
        <xdr:cNvPr id="10" name="9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106</xdr:row>
      <xdr:rowOff>9525</xdr:rowOff>
    </xdr:from>
    <xdr:to>
      <xdr:col>29</xdr:col>
      <xdr:colOff>85725</xdr:colOff>
      <xdr:row>109</xdr:row>
      <xdr:rowOff>72775</xdr:rowOff>
    </xdr:to>
    <xdr:pic>
      <xdr:nvPicPr>
        <xdr:cNvPr id="15" name="14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6677025"/>
          <a:ext cx="1295400" cy="349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9" name="8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70</xdr:row>
      <xdr:rowOff>9525</xdr:rowOff>
    </xdr:from>
    <xdr:to>
      <xdr:col>29</xdr:col>
      <xdr:colOff>85725</xdr:colOff>
      <xdr:row>73</xdr:row>
      <xdr:rowOff>72775</xdr:rowOff>
    </xdr:to>
    <xdr:pic>
      <xdr:nvPicPr>
        <xdr:cNvPr id="10" name="9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106</xdr:row>
      <xdr:rowOff>9525</xdr:rowOff>
    </xdr:from>
    <xdr:to>
      <xdr:col>29</xdr:col>
      <xdr:colOff>85725</xdr:colOff>
      <xdr:row>109</xdr:row>
      <xdr:rowOff>72775</xdr:rowOff>
    </xdr:to>
    <xdr:pic>
      <xdr:nvPicPr>
        <xdr:cNvPr id="11" name="10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10106025"/>
          <a:ext cx="1295400" cy="349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34</xdr:row>
      <xdr:rowOff>28575</xdr:rowOff>
    </xdr:from>
    <xdr:to>
      <xdr:col>29</xdr:col>
      <xdr:colOff>76200</xdr:colOff>
      <xdr:row>37</xdr:row>
      <xdr:rowOff>72775</xdr:rowOff>
    </xdr:to>
    <xdr:pic>
      <xdr:nvPicPr>
        <xdr:cNvPr id="5" name="4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50" y="3267075"/>
          <a:ext cx="1295400" cy="329950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69</xdr:row>
      <xdr:rowOff>95249</xdr:rowOff>
    </xdr:from>
    <xdr:to>
      <xdr:col>29</xdr:col>
      <xdr:colOff>76200</xdr:colOff>
      <xdr:row>73</xdr:row>
      <xdr:rowOff>72774</xdr:rowOff>
    </xdr:to>
    <xdr:pic>
      <xdr:nvPicPr>
        <xdr:cNvPr id="6" name="5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50" y="6667499"/>
          <a:ext cx="1295400" cy="358525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106</xdr:row>
      <xdr:rowOff>19050</xdr:rowOff>
    </xdr:from>
    <xdr:to>
      <xdr:col>29</xdr:col>
      <xdr:colOff>76200</xdr:colOff>
      <xdr:row>109</xdr:row>
      <xdr:rowOff>72775</xdr:rowOff>
    </xdr:to>
    <xdr:pic>
      <xdr:nvPicPr>
        <xdr:cNvPr id="7" name="6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50" y="10115550"/>
          <a:ext cx="1295400" cy="339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34</xdr:row>
      <xdr:rowOff>19050</xdr:rowOff>
    </xdr:from>
    <xdr:to>
      <xdr:col>29</xdr:col>
      <xdr:colOff>76200</xdr:colOff>
      <xdr:row>37</xdr:row>
      <xdr:rowOff>72775</xdr:rowOff>
    </xdr:to>
    <xdr:pic>
      <xdr:nvPicPr>
        <xdr:cNvPr id="8" name="7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50" y="10115550"/>
          <a:ext cx="1295400" cy="339475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70</xdr:row>
      <xdr:rowOff>9525</xdr:rowOff>
    </xdr:from>
    <xdr:to>
      <xdr:col>29</xdr:col>
      <xdr:colOff>85725</xdr:colOff>
      <xdr:row>73</xdr:row>
      <xdr:rowOff>72775</xdr:rowOff>
    </xdr:to>
    <xdr:pic>
      <xdr:nvPicPr>
        <xdr:cNvPr id="9" name="8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106</xdr:row>
      <xdr:rowOff>9525</xdr:rowOff>
    </xdr:from>
    <xdr:to>
      <xdr:col>29</xdr:col>
      <xdr:colOff>85725</xdr:colOff>
      <xdr:row>109</xdr:row>
      <xdr:rowOff>72775</xdr:rowOff>
    </xdr:to>
    <xdr:pic>
      <xdr:nvPicPr>
        <xdr:cNvPr id="10" name="9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11" name="10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34</xdr:row>
      <xdr:rowOff>9525</xdr:rowOff>
    </xdr:from>
    <xdr:to>
      <xdr:col>29</xdr:col>
      <xdr:colOff>85725</xdr:colOff>
      <xdr:row>37</xdr:row>
      <xdr:rowOff>72775</xdr:rowOff>
    </xdr:to>
    <xdr:pic>
      <xdr:nvPicPr>
        <xdr:cNvPr id="12" name="11 Resim" descr="yerli_uretim_vektorel_logo_190918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3248025"/>
          <a:ext cx="1295400" cy="349000"/>
        </a:xfrm>
        <a:prstGeom prst="rect">
          <a:avLst/>
        </a:prstGeom>
      </xdr:spPr>
    </xdr:pic>
    <xdr:clientData/>
  </xdr:twoCellAnchor>
  <xdr:twoCellAnchor>
    <xdr:from>
      <xdr:col>46</xdr:col>
      <xdr:colOff>66675</xdr:colOff>
      <xdr:row>84</xdr:row>
      <xdr:rowOff>76200</xdr:rowOff>
    </xdr:from>
    <xdr:to>
      <xdr:col>59</xdr:col>
      <xdr:colOff>9525</xdr:colOff>
      <xdr:row>92</xdr:row>
      <xdr:rowOff>66675</xdr:rowOff>
    </xdr:to>
    <xdr:sp macro="" textlink="">
      <xdr:nvSpPr>
        <xdr:cNvPr id="7" name="6 Oval"/>
        <xdr:cNvSpPr/>
      </xdr:nvSpPr>
      <xdr:spPr>
        <a:xfrm>
          <a:off x="4448175" y="8077200"/>
          <a:ext cx="1181100" cy="7524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100"/>
            <a:t>ÖZEL</a:t>
          </a:r>
          <a:r>
            <a:rPr lang="tr-TR" sz="1100" baseline="0"/>
            <a:t> FİYAT!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110"/>
  <sheetViews>
    <sheetView topLeftCell="A37" workbookViewId="0">
      <selection activeCell="B64" sqref="B64:AD66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2045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0"/>
      <c r="BJ4" s="40"/>
      <c r="BK4" s="40"/>
      <c r="BL4" s="40"/>
      <c r="BM4" s="40"/>
      <c r="BN4" s="40"/>
      <c r="BO4" s="40"/>
      <c r="BP4" s="40"/>
      <c r="BQ4" s="40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0"/>
      <c r="BJ5" s="40"/>
      <c r="BK5" s="40"/>
      <c r="BL5" s="40"/>
      <c r="BM5" s="40"/>
      <c r="BN5" s="40"/>
      <c r="BO5" s="40"/>
      <c r="BP5" s="40"/>
      <c r="BQ5" s="40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0"/>
      <c r="BJ6" s="40"/>
      <c r="BK6" s="40"/>
      <c r="BL6" s="40"/>
      <c r="BM6" s="40"/>
      <c r="BN6" s="40"/>
      <c r="BO6" s="40"/>
      <c r="BP6" s="40"/>
      <c r="BQ6" s="40"/>
      <c r="BR6" s="10"/>
    </row>
    <row r="7" spans="1:70" ht="7.5" customHeight="1">
      <c r="A7" s="8"/>
      <c r="B7" s="50" t="str">
        <f>IF(VLOOKUP($B$4,Veriler!$A:$Y,2,)&lt;&gt;"",VLOOKUP($B$4,Veriler!$A:$Y,2,),"")</f>
        <v>8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40"/>
      <c r="BJ7" s="40"/>
      <c r="BK7" s="40"/>
      <c r="BL7" s="40"/>
      <c r="BM7" s="40"/>
      <c r="BN7" s="40"/>
      <c r="BO7" s="40"/>
      <c r="BP7" s="40"/>
      <c r="BQ7" s="40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40"/>
      <c r="BJ8" s="40"/>
      <c r="BK8" s="40"/>
      <c r="BL8" s="40"/>
      <c r="BM8" s="40"/>
      <c r="BN8" s="40"/>
      <c r="BO8" s="40"/>
      <c r="BP8" s="40"/>
      <c r="BQ8" s="40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40"/>
      <c r="BJ9" s="40"/>
      <c r="BK9" s="40"/>
      <c r="BL9" s="40"/>
      <c r="BM9" s="40"/>
      <c r="BN9" s="40"/>
      <c r="BO9" s="40"/>
      <c r="BP9" s="40"/>
      <c r="BQ9" s="40"/>
      <c r="BR9" s="10"/>
    </row>
    <row r="10" spans="1:70" ht="7.5" customHeight="1">
      <c r="A10" s="8"/>
      <c r="B10" s="52" t="str">
        <f>IF(VLOOKUP($B$4,Veriler!$A:$Y,3,)&lt;&gt;"",VLOOKUP($B$4,Veriler!$A:$Y,3,),"")</f>
        <v>8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0"/>
      <c r="AF10" s="52" t="str">
        <f>IF(VLOOKUP($B$4,Veriler!$A:$Y,4,)&lt;&gt;"",VLOOKUP($B$4,Veriler!$A:$Y,4,),"")</f>
        <v>A+++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40"/>
      <c r="BK10" s="40"/>
      <c r="BL10" s="40"/>
      <c r="BM10" s="40"/>
      <c r="BN10" s="40"/>
      <c r="BO10" s="40"/>
      <c r="BP10" s="40"/>
      <c r="BQ10" s="40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40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40"/>
      <c r="BK11" s="40"/>
      <c r="BL11" s="40"/>
      <c r="BM11" s="40"/>
      <c r="BN11" s="40"/>
      <c r="BO11" s="40"/>
      <c r="BP11" s="40"/>
      <c r="BQ11" s="40"/>
      <c r="BR11" s="10"/>
    </row>
    <row r="12" spans="1:70" ht="7.5" customHeight="1">
      <c r="A12" s="8"/>
      <c r="B12" s="52" t="str">
        <f>IF(VLOOKUP($B$4,Veriler!$A:$Y,5,)&lt;&gt;"",VLOOKUP($B$4,Veriler!$A:$Y,5,),"")</f>
        <v>Beyaz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0"/>
      <c r="AF12" s="52" t="str">
        <f>IF(VLOOKUP($B$4,Veriler!$A:$Y,6,)&lt;&gt;"",VLOOKUP($B$4,Veriler!$A:$Y,6,),"")</f>
        <v>15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40"/>
      <c r="BJ12" s="40"/>
      <c r="BK12" s="40"/>
      <c r="BL12" s="40"/>
      <c r="BM12" s="40"/>
      <c r="BN12" s="40"/>
      <c r="BO12" s="40"/>
      <c r="BP12" s="40"/>
      <c r="BQ12" s="40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0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40"/>
      <c r="BJ13" s="40"/>
      <c r="BK13" s="40"/>
      <c r="BL13" s="40"/>
      <c r="BM13" s="40"/>
      <c r="BN13" s="40"/>
      <c r="BO13" s="40"/>
      <c r="BP13" s="40"/>
      <c r="BQ13" s="40"/>
      <c r="BR13" s="10"/>
    </row>
    <row r="14" spans="1:70" ht="7.5" customHeight="1">
      <c r="A14" s="8"/>
      <c r="B14" s="52" t="str">
        <f>IF(VLOOKUP($B$4,Veriler!$A:$Y,7,)&lt;&gt;"",VLOOKUP($B$4,Veriler!$A:$Y,7,),"")</f>
        <v>1000 devir sıkma kapasitesi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40"/>
      <c r="AF14" s="52" t="str">
        <f>IF(VLOOKUP($B$4,Veriler!$A:$Y,8,)&lt;&gt;"",VLOOKUP($B$4,Veriler!$A:$Y,8,),"")</f>
        <v>Bumerang gövde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40"/>
      <c r="BJ14" s="40"/>
      <c r="BK14" s="40"/>
      <c r="BL14" s="40"/>
      <c r="BM14" s="40"/>
      <c r="BN14" s="40"/>
      <c r="BO14" s="40"/>
      <c r="BP14" s="40"/>
      <c r="BQ14" s="40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40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40"/>
      <c r="BJ15" s="40"/>
      <c r="BK15" s="40"/>
      <c r="BL15" s="40"/>
      <c r="BM15" s="40"/>
      <c r="BN15" s="40"/>
      <c r="BO15" s="40"/>
      <c r="BP15" s="40"/>
      <c r="BQ15" s="40"/>
      <c r="BR15" s="10"/>
    </row>
    <row r="16" spans="1:70" ht="7.5" customHeight="1">
      <c r="A16" s="8"/>
      <c r="B16" s="52" t="str">
        <f>IF(VLOOKUP($B$4,Veriler!$A:$Y,9,)&lt;&gt;"",VLOOKUP($B$4,Veriler!$A:$Y,9,),"")</f>
        <v>İnci kazan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40"/>
      <c r="AF16" s="52" t="str">
        <f>IF(VLOOKUP($B$4,Veriler!$A:$Y,10,)&lt;&gt;"",VLOOKUP($B$4,Veriler!$A:$Y,10,),"")</f>
        <v>LED Ekran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40"/>
      <c r="BJ16" s="40"/>
      <c r="BK16" s="40"/>
      <c r="BL16" s="40"/>
      <c r="BM16" s="40"/>
      <c r="BN16" s="40"/>
      <c r="BO16" s="40"/>
      <c r="BP16" s="40"/>
      <c r="BQ16" s="40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0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40"/>
      <c r="BJ17" s="40"/>
      <c r="BK17" s="40"/>
      <c r="BL17" s="40"/>
      <c r="BM17" s="40"/>
      <c r="BN17" s="40"/>
      <c r="BO17" s="40"/>
      <c r="BP17" s="40"/>
      <c r="BQ17" s="40"/>
      <c r="BR17" s="10"/>
    </row>
    <row r="18" spans="1:70" ht="7.5" customHeight="1">
      <c r="A18" s="8"/>
      <c r="B18" s="52" t="str">
        <f>IF(VLOOKUP($B$4,Veriler!$A:$Y,11,)&lt;&gt;"",VLOOKUP($B$4,Veriler!$A:$Y,11,),"")</f>
        <v>Twinjet Plus teknolojisi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0"/>
      <c r="AF18" s="52" t="str">
        <f>IF(VLOOKUP($B$4,Veriler!$A:$Y,12,)&lt;&gt;"",VLOOKUP($B$4,Veriler!$A:$Y,12,),"")</f>
        <v>Alerji uzmanı programı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40"/>
      <c r="BJ18" s="40"/>
      <c r="BK18" s="40"/>
      <c r="BL18" s="40"/>
      <c r="BM18" s="40"/>
      <c r="BN18" s="40"/>
      <c r="BO18" s="40"/>
      <c r="BP18" s="40"/>
      <c r="BQ18" s="40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0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40"/>
      <c r="BJ19" s="40"/>
      <c r="BK19" s="40"/>
      <c r="BL19" s="40"/>
      <c r="BM19" s="40"/>
      <c r="BN19" s="40"/>
      <c r="BO19" s="40"/>
      <c r="BP19" s="40"/>
      <c r="BQ19" s="40"/>
      <c r="BR19" s="10"/>
    </row>
    <row r="20" spans="1:70" ht="7.5" customHeight="1">
      <c r="A20" s="8"/>
      <c r="B20" s="52" t="str">
        <f>IF(VLOOKUP($B$4,Veriler!$A:$Y,13,)&lt;&gt;"",VLOOKUP($B$4,Veriler!$A:$Y,13,),"")</f>
        <v>Kireç kalkanı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40"/>
      <c r="AF20" s="52" t="str">
        <f>IF(VLOOKUP($B$4,Veriler!$A:$Y,14,)&lt;&gt;"",VLOOKUP($B$4,Veriler!$A:$Y,14,),"")</f>
        <v>Narinler/Elde yıkama programı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40"/>
      <c r="BJ20" s="40"/>
      <c r="BK20" s="40"/>
      <c r="BL20" s="40"/>
      <c r="BM20" s="40"/>
      <c r="BN20" s="40"/>
      <c r="BO20" s="40"/>
      <c r="BP20" s="40"/>
      <c r="BQ20" s="40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40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40"/>
      <c r="BJ21" s="40"/>
      <c r="BK21" s="40"/>
      <c r="BL21" s="40"/>
      <c r="BM21" s="40"/>
      <c r="BN21" s="40"/>
      <c r="BO21" s="40"/>
      <c r="BP21" s="40"/>
      <c r="BQ21" s="40"/>
      <c r="BR21" s="10"/>
    </row>
    <row r="22" spans="1:70" ht="7.5" customHeight="1">
      <c r="A22" s="8"/>
      <c r="B22" s="52" t="str">
        <f>IF(VLOOKUP($B$4,Veriler!$A:$Y,15,)&lt;&gt;"",VLOOKUP($B$4,Veriler!$A:$Y,15,),"")</f>
        <v>Yarım yük fonksiyonu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0"/>
      <c r="AF22" s="52" t="str">
        <f>IF(VLOOKUP($B$4,Veriler!$A:$Y,16,)&lt;&gt;"",VLOOKUP($B$4,Veriler!$A:$Y,16,),"")</f>
        <v/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40"/>
      <c r="BJ22" s="40"/>
      <c r="BK22" s="40"/>
      <c r="BL22" s="40"/>
      <c r="BM22" s="40"/>
      <c r="BN22" s="40"/>
      <c r="BO22" s="40"/>
      <c r="BP22" s="40"/>
      <c r="BQ22" s="40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0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40"/>
      <c r="BJ23" s="40"/>
      <c r="BK23" s="40"/>
      <c r="BL23" s="40"/>
      <c r="BM23" s="40"/>
      <c r="BN23" s="40"/>
      <c r="BO23" s="40"/>
      <c r="BP23" s="40"/>
      <c r="BQ23" s="40"/>
      <c r="BR23" s="10"/>
    </row>
    <row r="24" spans="1:70" ht="7.5" customHeight="1" thickBot="1">
      <c r="A24" s="8"/>
      <c r="B24" s="62" t="s">
        <v>2127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42"/>
      <c r="AF24" s="11" t="str">
        <f>IF(VLOOKUP($B$4,Veriler!$A:$Y,18,)&lt;&gt;"",VLOOKUP($B$4,Veriler!$A:$Y,18,),"")</f>
        <v/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40"/>
      <c r="BJ24" s="40"/>
      <c r="BK24" s="40"/>
      <c r="BL24" s="40"/>
      <c r="BM24" s="40"/>
      <c r="BN24" s="40"/>
      <c r="BO24" s="40"/>
      <c r="BP24" s="40"/>
      <c r="BQ24" s="40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42"/>
      <c r="AF25" s="53">
        <v>2149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40"/>
      <c r="BJ25" s="40"/>
      <c r="BK25" s="40"/>
      <c r="BL25" s="40"/>
      <c r="BM25" s="40"/>
      <c r="BN25" s="40"/>
      <c r="BO25" s="40"/>
      <c r="BP25" s="40"/>
      <c r="BQ25" s="40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42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40"/>
      <c r="BJ26" s="40"/>
      <c r="BK26" s="40"/>
      <c r="BL26" s="40"/>
      <c r="BM26" s="40"/>
      <c r="BN26" s="40"/>
      <c r="BO26" s="40"/>
      <c r="BP26" s="40"/>
      <c r="BQ26" s="40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2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40"/>
      <c r="BJ27" s="40"/>
      <c r="BK27" s="40"/>
      <c r="BL27" s="40"/>
      <c r="BM27" s="40"/>
      <c r="BN27" s="40"/>
      <c r="BO27" s="40"/>
      <c r="BP27" s="40"/>
      <c r="BQ27" s="40"/>
      <c r="BR27" s="10"/>
    </row>
    <row r="28" spans="1:70" ht="7.5" customHeight="1">
      <c r="A28" s="8"/>
      <c r="B28" s="62" t="s">
        <v>2128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40"/>
      <c r="BJ28" s="40"/>
      <c r="BK28" s="40"/>
      <c r="BL28" s="40"/>
      <c r="BM28" s="40"/>
      <c r="BN28" s="40"/>
      <c r="BO28" s="40"/>
      <c r="BP28" s="40"/>
      <c r="BQ28" s="40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40"/>
      <c r="BJ29" s="40"/>
      <c r="BK29" s="40"/>
      <c r="BL29" s="40"/>
      <c r="BM29" s="40"/>
      <c r="BN29" s="40"/>
      <c r="BO29" s="40"/>
      <c r="BP29" s="40"/>
      <c r="BQ29" s="40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1869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40"/>
      <c r="BJ31" s="40"/>
      <c r="BK31" s="40"/>
      <c r="BL31" s="40"/>
      <c r="BM31" s="40"/>
      <c r="BN31" s="40"/>
      <c r="BO31" s="40"/>
      <c r="BP31" s="40"/>
      <c r="BQ31" s="40"/>
      <c r="BR31" s="10"/>
    </row>
    <row r="32" spans="1:70" ht="7.5" customHeight="1">
      <c r="A32" s="8"/>
      <c r="B32" s="81" t="s">
        <v>2129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40"/>
      <c r="BJ32" s="40"/>
      <c r="BK32" s="40"/>
      <c r="BL32" s="40"/>
      <c r="BM32" s="40"/>
      <c r="BN32" s="40"/>
      <c r="BO32" s="40"/>
      <c r="BP32" s="40"/>
      <c r="BQ32" s="40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40"/>
      <c r="BJ33" s="40"/>
      <c r="BK33" s="40"/>
      <c r="BL33" s="40"/>
      <c r="BM33" s="40"/>
      <c r="BN33" s="40"/>
      <c r="BO33" s="40"/>
      <c r="BP33" s="40"/>
      <c r="BQ33" s="40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40"/>
      <c r="BJ34" s="40"/>
      <c r="BK34" s="40"/>
      <c r="BL34" s="40"/>
      <c r="BM34" s="40"/>
      <c r="BN34" s="40"/>
      <c r="BO34" s="40"/>
      <c r="BP34" s="40"/>
      <c r="BQ34" s="40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40"/>
      <c r="BJ35" s="40"/>
      <c r="BK35" s="40"/>
      <c r="BL35" s="40"/>
      <c r="BM35" s="40"/>
      <c r="BN35" s="40"/>
      <c r="BO35" s="40"/>
      <c r="BP35" s="40"/>
      <c r="BQ35" s="40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43446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20210111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40"/>
      <c r="BJ36" s="40"/>
      <c r="BK36" s="40"/>
      <c r="BL36" s="40"/>
      <c r="BM36" s="40"/>
      <c r="BN36" s="40"/>
      <c r="BO36" s="40"/>
      <c r="BP36" s="40"/>
      <c r="BQ36" s="40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40"/>
      <c r="BJ37" s="40"/>
      <c r="BK37" s="40"/>
      <c r="BL37" s="40"/>
      <c r="BM37" s="40"/>
      <c r="BN37" s="40"/>
      <c r="BO37" s="40"/>
      <c r="BP37" s="40"/>
      <c r="BQ37" s="40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2046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0"/>
      <c r="BJ40" s="40"/>
      <c r="BK40" s="40"/>
      <c r="BL40" s="40"/>
      <c r="BM40" s="40"/>
      <c r="BN40" s="40"/>
      <c r="BO40" s="40"/>
      <c r="BP40" s="40"/>
      <c r="BQ40" s="40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0"/>
      <c r="BJ41" s="40"/>
      <c r="BK41" s="40"/>
      <c r="BL41" s="40"/>
      <c r="BM41" s="40"/>
      <c r="BN41" s="40"/>
      <c r="BO41" s="40"/>
      <c r="BP41" s="40"/>
      <c r="BQ41" s="40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0"/>
      <c r="BJ42" s="40"/>
      <c r="BK42" s="40"/>
      <c r="BL42" s="40"/>
      <c r="BM42" s="40"/>
      <c r="BN42" s="40"/>
      <c r="BO42" s="40"/>
      <c r="BP42" s="40"/>
      <c r="BQ42" s="40"/>
      <c r="BR42" s="10"/>
    </row>
    <row r="43" spans="1:70" ht="7.5" customHeight="1">
      <c r="A43" s="8"/>
      <c r="B43" s="50" t="str">
        <f>IF(VLOOKUP($B$40,Veriler!$A:$Y,2,)&lt;&gt;"",VLOOKUP($B$40,Veriler!$A:$Y,2,),"")</f>
        <v>9 KG ÇAMAŞIR MAKİNESİ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40"/>
      <c r="BJ43" s="40"/>
      <c r="BK43" s="40"/>
      <c r="BL43" s="40"/>
      <c r="BM43" s="40"/>
      <c r="BN43" s="40"/>
      <c r="BO43" s="40"/>
      <c r="BP43" s="40"/>
      <c r="BQ43" s="40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40"/>
      <c r="BJ44" s="40"/>
      <c r="BK44" s="40"/>
      <c r="BL44" s="40"/>
      <c r="BM44" s="40"/>
      <c r="BN44" s="40"/>
      <c r="BO44" s="40"/>
      <c r="BP44" s="40"/>
      <c r="BQ44" s="40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40"/>
      <c r="BJ45" s="40"/>
      <c r="BK45" s="40"/>
      <c r="BL45" s="40"/>
      <c r="BM45" s="40"/>
      <c r="BN45" s="40"/>
      <c r="BO45" s="40"/>
      <c r="BP45" s="40"/>
      <c r="BQ45" s="40"/>
      <c r="BR45" s="10"/>
    </row>
    <row r="46" spans="1:70" ht="7.5" customHeight="1">
      <c r="A46" s="8"/>
      <c r="B46" s="52" t="str">
        <f>IF(VLOOKUP($B$40,Veriler!$A:$Y,3,)&lt;&gt;"",VLOOKUP($B$40,Veriler!$A:$Y,3,),"")</f>
        <v>9 kg yıkama kapasitesi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0"/>
      <c r="AF46" s="52" t="str">
        <f>IF(VLOOKUP($B$40,Veriler!$A:$Y,4,)&lt;&gt;"",VLOOKUP($B$40,Veriler!$A:$Y,4,),"")</f>
        <v>A+++ Enerji Sınıfı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40"/>
      <c r="BK46" s="40"/>
      <c r="BL46" s="40"/>
      <c r="BM46" s="40"/>
      <c r="BN46" s="40"/>
      <c r="BO46" s="40"/>
      <c r="BP46" s="40"/>
      <c r="BQ46" s="40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0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40"/>
      <c r="BK47" s="40"/>
      <c r="BL47" s="40"/>
      <c r="BM47" s="40"/>
      <c r="BN47" s="40"/>
      <c r="BO47" s="40"/>
      <c r="BP47" s="40"/>
      <c r="BQ47" s="40"/>
      <c r="BR47" s="10"/>
    </row>
    <row r="48" spans="1:70" ht="7.5" customHeight="1">
      <c r="A48" s="8"/>
      <c r="B48" s="52" t="str">
        <f>IF(VLOOKUP($B$40,Veriler!$A:$Y,5,)&lt;&gt;"",VLOOKUP($B$40,Veriler!$A:$Y,5,),"")</f>
        <v>Beyaz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0"/>
      <c r="AF48" s="52" t="str">
        <f>IF(VLOOKUP($B$40,Veriler!$A:$Y,6,)&lt;&gt;"",VLOOKUP($B$40,Veriler!$A:$Y,6,),"")</f>
        <v>1000 devir sıkma kapasitesi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40"/>
      <c r="BJ48" s="40"/>
      <c r="BK48" s="40"/>
      <c r="BL48" s="40"/>
      <c r="BM48" s="40"/>
      <c r="BN48" s="40"/>
      <c r="BO48" s="40"/>
      <c r="BP48" s="40"/>
      <c r="BQ48" s="40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0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40"/>
      <c r="BJ49" s="40"/>
      <c r="BK49" s="40"/>
      <c r="BL49" s="40"/>
      <c r="BM49" s="40"/>
      <c r="BN49" s="40"/>
      <c r="BO49" s="40"/>
      <c r="BP49" s="40"/>
      <c r="BQ49" s="40"/>
      <c r="BR49" s="10"/>
    </row>
    <row r="50" spans="1:70" ht="7.5" customHeight="1">
      <c r="A50" s="8"/>
      <c r="B50" s="52" t="str">
        <f>IF(VLOOKUP($B$40,Veriler!$A:$Y,7,)&lt;&gt;"",VLOOKUP($B$40,Veriler!$A:$Y,7,),"")</f>
        <v>Bumerang gövde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0"/>
      <c r="AF50" s="52" t="str">
        <f>IF(VLOOKUP($B$40,Veriler!$A:$Y,8,)&lt;&gt;"",VLOOKUP($B$40,Veriler!$A:$Y,8,),"")</f>
        <v>İnci kazan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40"/>
      <c r="BJ50" s="40"/>
      <c r="BK50" s="40"/>
      <c r="BL50" s="40"/>
      <c r="BM50" s="40"/>
      <c r="BN50" s="40"/>
      <c r="BO50" s="40"/>
      <c r="BP50" s="40"/>
      <c r="BQ50" s="40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0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40"/>
      <c r="BJ51" s="40"/>
      <c r="BK51" s="40"/>
      <c r="BL51" s="40"/>
      <c r="BM51" s="40"/>
      <c r="BN51" s="40"/>
      <c r="BO51" s="40"/>
      <c r="BP51" s="40"/>
      <c r="BQ51" s="40"/>
      <c r="BR51" s="10"/>
    </row>
    <row r="52" spans="1:70" ht="7.5" customHeight="1">
      <c r="A52" s="8"/>
      <c r="B52" s="52" t="str">
        <f>IF(VLOOKUP($B$40,Veriler!$A:$Y,9,)&lt;&gt;"",VLOOKUP($B$40,Veriler!$A:$Y,9,),"")</f>
        <v>LCD Ekran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0"/>
      <c r="AF52" s="52" t="str">
        <f>IF(VLOOKUP($B$40,Veriler!$A:$Y,10,)&lt;&gt;"",VLOOKUP($B$40,Veriler!$A:$Y,10,),"")</f>
        <v>Twinjet Plus teknolojisi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40"/>
      <c r="BJ52" s="40"/>
      <c r="BK52" s="40"/>
      <c r="BL52" s="40"/>
      <c r="BM52" s="40"/>
      <c r="BN52" s="40"/>
      <c r="BO52" s="40"/>
      <c r="BP52" s="40"/>
      <c r="BQ52" s="40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0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40"/>
      <c r="BJ53" s="40"/>
      <c r="BK53" s="40"/>
      <c r="BL53" s="40"/>
      <c r="BM53" s="40"/>
      <c r="BN53" s="40"/>
      <c r="BO53" s="40"/>
      <c r="BP53" s="40"/>
      <c r="BQ53" s="40"/>
      <c r="BR53" s="10"/>
    </row>
    <row r="54" spans="1:70" ht="7.5" customHeight="1">
      <c r="A54" s="8"/>
      <c r="B54" s="52" t="str">
        <f>IF(VLOOKUP($B$40,Veriler!$A:$Y,11,)&lt;&gt;"",VLOOKUP($B$40,Veriler!$A:$Y,11,),"")</f>
        <v>Alerji uzmanı programı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0"/>
      <c r="AF54" s="52" t="str">
        <f>IF(VLOOKUP($B$40,Veriler!$A:$Y,12,)&lt;&gt;"",VLOOKUP($B$40,Veriler!$A:$Y,12,),"")</f>
        <v>Yorgan programı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40"/>
      <c r="BJ54" s="40"/>
      <c r="BK54" s="40"/>
      <c r="BL54" s="40"/>
      <c r="BM54" s="40"/>
      <c r="BN54" s="40"/>
      <c r="BO54" s="40"/>
      <c r="BP54" s="40"/>
      <c r="BQ54" s="40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0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40"/>
      <c r="BJ55" s="40"/>
      <c r="BK55" s="40"/>
      <c r="BL55" s="40"/>
      <c r="BM55" s="40"/>
      <c r="BN55" s="40"/>
      <c r="BO55" s="40"/>
      <c r="BP55" s="40"/>
      <c r="BQ55" s="40"/>
      <c r="BR55" s="10"/>
    </row>
    <row r="56" spans="1:70" ht="7.5" customHeight="1">
      <c r="A56" s="8"/>
      <c r="B56" s="52" t="str">
        <f>IF(VLOOKUP($B$40,Veriler!$A:$Y,13,)&lt;&gt;"",VLOOKUP($B$40,Veriler!$A:$Y,13,),"")</f>
        <v>Perde yıkama programı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0"/>
      <c r="AF56" s="52" t="str">
        <f>IF(VLOOKUP($B$40,Veriler!$A:$Y,14,)&lt;&gt;"",VLOOKUP($B$40,Veriler!$A:$Y,14,),"")</f>
        <v>Kireç kalkanı teknolojisi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40"/>
      <c r="BJ56" s="40"/>
      <c r="BK56" s="40"/>
      <c r="BL56" s="40"/>
      <c r="BM56" s="40"/>
      <c r="BN56" s="40"/>
      <c r="BO56" s="40"/>
      <c r="BP56" s="40"/>
      <c r="BQ56" s="40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0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40"/>
      <c r="BJ57" s="40"/>
      <c r="BK57" s="40"/>
      <c r="BL57" s="40"/>
      <c r="BM57" s="40"/>
      <c r="BN57" s="40"/>
      <c r="BO57" s="40"/>
      <c r="BP57" s="40"/>
      <c r="BQ57" s="40"/>
      <c r="BR57" s="10"/>
    </row>
    <row r="58" spans="1:70" ht="7.5" customHeight="1">
      <c r="A58" s="8"/>
      <c r="B58" s="52" t="str">
        <f>IF(VLOOKUP($B$40,Veriler!$A:$Y,15,)&lt;&gt;"",VLOOKUP($B$40,Veriler!$A:$Y,15,),"")</f>
        <v>Yarım yük fonksiyonu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0"/>
      <c r="AF58" s="52" t="str">
        <f>IF(VLOOKUP($B$40,Veriler!$A:$Y,16,)&lt;&gt;"",VLOOKUP($B$40,Veriler!$A:$Y,16,),"")</f>
        <v>3 YIL GARANTİSİ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40"/>
      <c r="BJ58" s="40"/>
      <c r="BK58" s="40"/>
      <c r="BL58" s="40"/>
      <c r="BM58" s="40"/>
      <c r="BN58" s="40"/>
      <c r="BO58" s="40"/>
      <c r="BP58" s="40"/>
      <c r="BQ58" s="40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0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40"/>
      <c r="BJ59" s="40"/>
      <c r="BK59" s="40"/>
      <c r="BL59" s="40"/>
      <c r="BM59" s="40"/>
      <c r="BN59" s="40"/>
      <c r="BO59" s="40"/>
      <c r="BP59" s="40"/>
      <c r="BQ59" s="40"/>
      <c r="BR59" s="10"/>
    </row>
    <row r="60" spans="1:70" ht="7.5" customHeight="1" thickBot="1">
      <c r="A60" s="8"/>
      <c r="B60" s="62" t="s">
        <v>2131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40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40"/>
      <c r="BJ60" s="40"/>
      <c r="BK60" s="40"/>
      <c r="BL60" s="40"/>
      <c r="BM60" s="40"/>
      <c r="BN60" s="40"/>
      <c r="BO60" s="40"/>
      <c r="BP60" s="40"/>
      <c r="BQ60" s="40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40"/>
      <c r="AF61" s="53">
        <v>2529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40"/>
      <c r="BJ61" s="40"/>
      <c r="BK61" s="40"/>
      <c r="BL61" s="40"/>
      <c r="BM61" s="40"/>
      <c r="BN61" s="40"/>
      <c r="BO61" s="40"/>
      <c r="BP61" s="40"/>
      <c r="BQ61" s="40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40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40"/>
      <c r="BJ62" s="40"/>
      <c r="BK62" s="40"/>
      <c r="BL62" s="40"/>
      <c r="BM62" s="40"/>
      <c r="BN62" s="40"/>
      <c r="BO62" s="40"/>
      <c r="BP62" s="40"/>
      <c r="BQ62" s="40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0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40"/>
      <c r="BJ63" s="40"/>
      <c r="BK63" s="40"/>
      <c r="BL63" s="40"/>
      <c r="BM63" s="40"/>
      <c r="BN63" s="40"/>
      <c r="BO63" s="40"/>
      <c r="BP63" s="40"/>
      <c r="BQ63" s="40"/>
      <c r="BR63" s="10"/>
    </row>
    <row r="64" spans="1:70" ht="7.5" customHeight="1">
      <c r="A64" s="8"/>
      <c r="B64" s="62" t="s">
        <v>2132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40"/>
      <c r="BJ64" s="40"/>
      <c r="BK64" s="40"/>
      <c r="BL64" s="40"/>
      <c r="BM64" s="40"/>
      <c r="BN64" s="40"/>
      <c r="BO64" s="40"/>
      <c r="BP64" s="40"/>
      <c r="BQ64" s="40"/>
      <c r="BR64" s="10"/>
    </row>
    <row r="65" spans="1:70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40"/>
      <c r="BJ65" s="40"/>
      <c r="BK65" s="40"/>
      <c r="BL65" s="40"/>
      <c r="BM65" s="40"/>
      <c r="BN65" s="40"/>
      <c r="BO65" s="40"/>
      <c r="BP65" s="40"/>
      <c r="BQ65" s="40"/>
      <c r="BR65" s="10"/>
    </row>
    <row r="66" spans="1:70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10"/>
    </row>
    <row r="67" spans="1:70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2379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40"/>
      <c r="BJ67" s="40"/>
      <c r="BK67" s="40"/>
      <c r="BL67" s="40"/>
      <c r="BM67" s="40"/>
      <c r="BN67" s="40"/>
      <c r="BO67" s="40"/>
      <c r="BP67" s="40"/>
      <c r="BQ67" s="40"/>
      <c r="BR67" s="10"/>
    </row>
    <row r="68" spans="1:70" ht="7.5" customHeight="1">
      <c r="A68" s="8"/>
      <c r="B68" s="81" t="s">
        <v>2133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40"/>
      <c r="BJ68" s="40"/>
      <c r="BK68" s="40"/>
      <c r="BL68" s="40"/>
      <c r="BM68" s="40"/>
      <c r="BN68" s="40"/>
      <c r="BO68" s="40"/>
      <c r="BP68" s="40"/>
      <c r="BQ68" s="40"/>
      <c r="BR68" s="10"/>
    </row>
    <row r="69" spans="1:70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40"/>
      <c r="BJ69" s="40"/>
      <c r="BK69" s="40"/>
      <c r="BL69" s="40"/>
      <c r="BM69" s="40"/>
      <c r="BN69" s="40"/>
      <c r="BO69" s="40"/>
      <c r="BP69" s="40"/>
      <c r="BQ69" s="40"/>
      <c r="BR69" s="10"/>
    </row>
    <row r="70" spans="1:70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40"/>
      <c r="BJ70" s="40"/>
      <c r="BK70" s="40"/>
      <c r="BL70" s="40"/>
      <c r="BM70" s="40"/>
      <c r="BN70" s="40"/>
      <c r="BO70" s="40"/>
      <c r="BP70" s="40"/>
      <c r="BQ70" s="40"/>
      <c r="BR70" s="10"/>
    </row>
    <row r="71" spans="1:70" ht="7.5" customHeight="1" thickBo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40"/>
      <c r="BJ71" s="40"/>
      <c r="BK71" s="40"/>
      <c r="BL71" s="40"/>
      <c r="BM71" s="40"/>
      <c r="BN71" s="40"/>
      <c r="BO71" s="40"/>
      <c r="BP71" s="40"/>
      <c r="BQ71" s="40"/>
      <c r="BR71" s="10"/>
    </row>
    <row r="72" spans="1:70" ht="7.5" customHeight="1">
      <c r="A72" s="8"/>
      <c r="B72" s="90" t="s">
        <v>2104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1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>AF36</f>
        <v>43446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20210113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40"/>
      <c r="BJ72" s="40"/>
      <c r="BK72" s="40"/>
      <c r="BL72" s="40"/>
      <c r="BM72" s="40"/>
      <c r="BN72" s="40"/>
      <c r="BO72" s="40"/>
      <c r="BP72" s="40"/>
      <c r="BQ72" s="40"/>
      <c r="BR72" s="10"/>
    </row>
    <row r="73" spans="1:70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11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40"/>
      <c r="BJ73" s="40"/>
      <c r="BK73" s="40"/>
      <c r="BL73" s="40"/>
      <c r="BM73" s="40"/>
      <c r="BN73" s="40"/>
      <c r="BO73" s="40"/>
      <c r="BP73" s="40"/>
      <c r="BQ73" s="40"/>
      <c r="BR73" s="10"/>
    </row>
    <row r="74" spans="1:70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2089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0"/>
      <c r="BJ76" s="40"/>
      <c r="BK76" s="40"/>
      <c r="BL76" s="40"/>
      <c r="BM76" s="40"/>
      <c r="BN76" s="40"/>
      <c r="BO76" s="40"/>
      <c r="BP76" s="40"/>
      <c r="BQ76" s="40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0"/>
      <c r="BJ77" s="40"/>
      <c r="BK77" s="40"/>
      <c r="BL77" s="40"/>
      <c r="BM77" s="40"/>
      <c r="BN77" s="40"/>
      <c r="BO77" s="40"/>
      <c r="BP77" s="40"/>
      <c r="BQ77" s="40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0"/>
      <c r="BJ78" s="40"/>
      <c r="BK78" s="40"/>
      <c r="BL78" s="40"/>
      <c r="BM78" s="40"/>
      <c r="BN78" s="40"/>
      <c r="BO78" s="40"/>
      <c r="BP78" s="40"/>
      <c r="BQ78" s="40"/>
      <c r="BR78" s="10"/>
    </row>
    <row r="79" spans="1:70" ht="7.5" customHeight="1">
      <c r="A79" s="8"/>
      <c r="B79" s="50" t="str">
        <f>IF(VLOOKUP($B$76,Veriler!$A:$Y,2,)&lt;&gt;"",VLOOKUP($B$76,Veriler!$A:$Y,2,),"")</f>
        <v>9 KG KURUTMALI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40"/>
      <c r="BJ79" s="40"/>
      <c r="BK79" s="40"/>
      <c r="BL79" s="40"/>
      <c r="BM79" s="40"/>
      <c r="BN79" s="40"/>
      <c r="BO79" s="40"/>
      <c r="BP79" s="40"/>
      <c r="BQ79" s="40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40"/>
      <c r="BJ80" s="40"/>
      <c r="BK80" s="40"/>
      <c r="BL80" s="40"/>
      <c r="BM80" s="40"/>
      <c r="BN80" s="40"/>
      <c r="BO80" s="40"/>
      <c r="BP80" s="40"/>
      <c r="BQ80" s="40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40"/>
      <c r="BJ81" s="40"/>
      <c r="BK81" s="40"/>
      <c r="BL81" s="40"/>
      <c r="BM81" s="40"/>
      <c r="BN81" s="40"/>
      <c r="BO81" s="40"/>
      <c r="BP81" s="40"/>
      <c r="BQ81" s="40"/>
      <c r="BR81" s="10"/>
    </row>
    <row r="82" spans="1:70" ht="7.5" customHeight="1">
      <c r="A82" s="8"/>
      <c r="B82" s="52" t="str">
        <f>IF(VLOOKUP($B$76,Veriler!$A:$Y,3,)&lt;&gt;"",VLOOKUP($B$76,Veriler!$A:$Y,3,),"")</f>
        <v>9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0"/>
      <c r="AF82" s="52" t="str">
        <f>IF(VLOOKUP($B$76,Veriler!$A:$Y,4,)&lt;&gt;"",VLOOKUP($B$76,Veriler!$A:$Y,4,),"")</f>
        <v>6 kg kurutma kapasitesi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40"/>
      <c r="BK82" s="40"/>
      <c r="BL82" s="40"/>
      <c r="BM82" s="40"/>
      <c r="BN82" s="40"/>
      <c r="BO82" s="40"/>
      <c r="BP82" s="40"/>
      <c r="BQ82" s="40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0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40"/>
      <c r="BK83" s="40"/>
      <c r="BL83" s="40"/>
      <c r="BM83" s="40"/>
      <c r="BN83" s="40"/>
      <c r="BO83" s="40"/>
      <c r="BP83" s="40"/>
      <c r="BQ83" s="40"/>
      <c r="BR83" s="10"/>
    </row>
    <row r="84" spans="1:70" ht="7.5" customHeight="1">
      <c r="A84" s="8"/>
      <c r="B84" s="52" t="str">
        <f>IF(VLOOKUP($B$76,Veriler!$A:$Y,5,)&lt;&gt;"",VLOOKUP($B$76,Veriler!$A:$Y,5,),"")</f>
        <v>Inox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0"/>
      <c r="AF84" s="52" t="str">
        <f>IF(VLOOKUP($B$76,Veriler!$A:$Y,6,)&lt;&gt;"",VLOOKUP($B$76,Veriler!$A:$Y,6,),"")</f>
        <v>1400 devir sıkma kapasitesi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40"/>
      <c r="BJ84" s="40"/>
      <c r="BK84" s="40"/>
      <c r="BL84" s="40"/>
      <c r="BM84" s="40"/>
      <c r="BN84" s="40"/>
      <c r="BO84" s="40"/>
      <c r="BP84" s="40"/>
      <c r="BQ84" s="40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0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40"/>
      <c r="BJ85" s="40"/>
      <c r="BK85" s="40"/>
      <c r="BL85" s="40"/>
      <c r="BM85" s="40"/>
      <c r="BN85" s="40"/>
      <c r="BO85" s="40"/>
      <c r="BP85" s="40"/>
      <c r="BQ85" s="40"/>
      <c r="BR85" s="10"/>
    </row>
    <row r="86" spans="1:70" ht="7.5" customHeight="1">
      <c r="A86" s="8"/>
      <c r="B86" s="52" t="str">
        <f>IF(VLOOKUP($B$76,Veriler!$A:$Y,7,)&lt;&gt;"",VLOOKUP($B$76,Veriler!$A:$Y,7,),"")</f>
        <v>Bumerang gövde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0"/>
      <c r="AF86" s="52" t="str">
        <f>IF(VLOOKUP($B$76,Veriler!$A:$Y,8,)&lt;&gt;"",VLOOKUP($B$76,Veriler!$A:$Y,8,),"")</f>
        <v>İnci kazan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40"/>
      <c r="BJ86" s="40"/>
      <c r="BK86" s="40"/>
      <c r="BL86" s="40"/>
      <c r="BM86" s="40"/>
      <c r="BN86" s="40"/>
      <c r="BO86" s="40"/>
      <c r="BP86" s="40"/>
      <c r="BQ86" s="40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0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40"/>
      <c r="BJ87" s="40"/>
      <c r="BK87" s="40"/>
      <c r="BL87" s="40"/>
      <c r="BM87" s="40"/>
      <c r="BN87" s="40"/>
      <c r="BO87" s="40"/>
      <c r="BP87" s="40"/>
      <c r="BQ87" s="40"/>
      <c r="BR87" s="10"/>
    </row>
    <row r="88" spans="1:70" ht="7.5" customHeight="1">
      <c r="A88" s="8"/>
      <c r="B88" s="52" t="str">
        <f>IF(VLOOKUP($B$76,Veriler!$A:$Y,9,)&lt;&gt;"",VLOOKUP($B$76,Veriler!$A:$Y,9,),"")</f>
        <v>Akıllı ekran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0"/>
      <c r="AF88" s="52" t="str">
        <f>IF(VLOOKUP($B$76,Veriler!$A:$Y,10,)&lt;&gt;"",VLOOKUP($B$76,Veriler!$A:$Y,10,),"")</f>
        <v>Yük ve deterjan sensörü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40"/>
      <c r="BJ88" s="40"/>
      <c r="BK88" s="40"/>
      <c r="BL88" s="40"/>
      <c r="BM88" s="40"/>
      <c r="BN88" s="40"/>
      <c r="BO88" s="40"/>
      <c r="BP88" s="40"/>
      <c r="BQ88" s="40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0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40"/>
      <c r="BJ89" s="40"/>
      <c r="BK89" s="40"/>
      <c r="BL89" s="40"/>
      <c r="BM89" s="40"/>
      <c r="BN89" s="40"/>
      <c r="BO89" s="40"/>
      <c r="BP89" s="40"/>
      <c r="BQ89" s="40"/>
      <c r="BR89" s="10"/>
    </row>
    <row r="90" spans="1:70" ht="7.5" customHeight="1">
      <c r="A90" s="8"/>
      <c r="B90" s="52" t="str">
        <f>IF(VLOOKUP($B$76,Veriler!$A:$Y,11,)&lt;&gt;"",VLOOKUP($B$76,Veriler!$A:$Y,11,),"")</f>
        <v>Alerji uzmanı program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0"/>
      <c r="AF90" s="52" t="str">
        <f>IF(VLOOKUP($B$76,Veriler!$A:$Y,12,)&lt;&gt;"",VLOOKUP($B$76,Veriler!$A:$Y,12,),"")</f>
        <v>Yorgan programı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40"/>
      <c r="BJ90" s="40"/>
      <c r="BK90" s="40"/>
      <c r="BL90" s="40"/>
      <c r="BM90" s="40"/>
      <c r="BN90" s="40"/>
      <c r="BO90" s="40"/>
      <c r="BP90" s="40"/>
      <c r="BQ90" s="40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0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40"/>
      <c r="BJ91" s="40"/>
      <c r="BK91" s="40"/>
      <c r="BL91" s="40"/>
      <c r="BM91" s="40"/>
      <c r="BN91" s="40"/>
      <c r="BO91" s="40"/>
      <c r="BP91" s="40"/>
      <c r="BQ91" s="40"/>
      <c r="BR91" s="10"/>
    </row>
    <row r="92" spans="1:70" ht="7.5" customHeight="1">
      <c r="A92" s="8"/>
      <c r="B92" s="52" t="str">
        <f>IF(VLOOKUP($B$76,Veriler!$A:$Y,13,)&lt;&gt;"",VLOOKUP($B$76,Veriler!$A:$Y,13,),"")</f>
        <v>Yıka ve kurut: 29 dk.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0"/>
      <c r="AF92" s="52" t="str">
        <f>IF(VLOOKUP($B$40,Veriler!$A:$Y,14,)&lt;&gt;"",VLOOKUP($B$40,Veriler!$A:$Y,14,),"")</f>
        <v>Kireç kalkanı teknolojisi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40"/>
      <c r="BJ92" s="40"/>
      <c r="BK92" s="40"/>
      <c r="BL92" s="40"/>
      <c r="BM92" s="40"/>
      <c r="BN92" s="40"/>
      <c r="BO92" s="40"/>
      <c r="BP92" s="40"/>
      <c r="BQ92" s="40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0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40"/>
      <c r="BJ93" s="40"/>
      <c r="BK93" s="40"/>
      <c r="BL93" s="40"/>
      <c r="BM93" s="40"/>
      <c r="BN93" s="40"/>
      <c r="BO93" s="40"/>
      <c r="BP93" s="40"/>
      <c r="BQ93" s="40"/>
      <c r="BR93" s="10"/>
    </row>
    <row r="94" spans="1:70" ht="7.5" customHeight="1">
      <c r="A94" s="8"/>
      <c r="B94" s="52" t="str">
        <f>IF(VLOOKUP($B$40,Veriler!$A:$Y,15,)&lt;&gt;"",VLOOKUP($B$40,Veriler!$A:$Y,15,),"")</f>
        <v>Yarım yük fonksiyonu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0"/>
      <c r="AF94" s="52" t="str">
        <f>IF(VLOOKUP($B$40,Veriler!$A:$Y,16,)&lt;&gt;"",VLOOKUP($B$40,Veriler!$A:$Y,16,),"")</f>
        <v>3 YIL GARANTİSİ</v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40"/>
      <c r="BJ94" s="40"/>
      <c r="BK94" s="40"/>
      <c r="BL94" s="40"/>
      <c r="BM94" s="40"/>
      <c r="BN94" s="40"/>
      <c r="BO94" s="40"/>
      <c r="BP94" s="40"/>
      <c r="BQ94" s="40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0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40"/>
      <c r="BJ95" s="40"/>
      <c r="BK95" s="40"/>
      <c r="BL95" s="40"/>
      <c r="BM95" s="40"/>
      <c r="BN95" s="40"/>
      <c r="BO95" s="40"/>
      <c r="BP95" s="40"/>
      <c r="BQ95" s="40"/>
      <c r="BR95" s="10"/>
    </row>
    <row r="96" spans="1:70" ht="7.5" customHeight="1" thickBot="1">
      <c r="A96" s="8"/>
      <c r="B96" s="62" t="s">
        <v>2134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40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40"/>
      <c r="BJ96" s="40"/>
      <c r="BK96" s="40"/>
      <c r="BL96" s="40"/>
      <c r="BM96" s="40"/>
      <c r="BN96" s="40"/>
      <c r="BO96" s="40"/>
      <c r="BP96" s="40"/>
      <c r="BQ96" s="40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F97" s="53">
        <v>3999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40"/>
      <c r="BJ97" s="40"/>
      <c r="BK97" s="40"/>
      <c r="BL97" s="40"/>
      <c r="BM97" s="40"/>
      <c r="BN97" s="40"/>
      <c r="BO97" s="40"/>
      <c r="BP97" s="40"/>
      <c r="BQ97" s="40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40"/>
      <c r="BJ98" s="40"/>
      <c r="BK98" s="40"/>
      <c r="BL98" s="40"/>
      <c r="BM98" s="40"/>
      <c r="BN98" s="40"/>
      <c r="BO98" s="40"/>
      <c r="BP98" s="40"/>
      <c r="BQ98" s="40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40"/>
      <c r="BJ99" s="40"/>
      <c r="BK99" s="40"/>
      <c r="BL99" s="40"/>
      <c r="BM99" s="40"/>
      <c r="BN99" s="40"/>
      <c r="BO99" s="40"/>
      <c r="BP99" s="40"/>
      <c r="BQ99" s="40"/>
      <c r="BR99" s="10"/>
    </row>
    <row r="100" spans="1:70" ht="7.5" customHeight="1">
      <c r="A100" s="8"/>
      <c r="B100" s="62" t="s">
        <v>2135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40"/>
      <c r="BJ100" s="40"/>
      <c r="BK100" s="40"/>
      <c r="BL100" s="40"/>
      <c r="BM100" s="40"/>
      <c r="BN100" s="40"/>
      <c r="BO100" s="40"/>
      <c r="BP100" s="40"/>
      <c r="BQ100" s="40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40"/>
      <c r="BJ101" s="40"/>
      <c r="BK101" s="40"/>
      <c r="BL101" s="40"/>
      <c r="BM101" s="40"/>
      <c r="BN101" s="40"/>
      <c r="BO101" s="40"/>
      <c r="BP101" s="40"/>
      <c r="BQ101" s="40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3599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40"/>
      <c r="BJ103" s="40"/>
      <c r="BK103" s="40"/>
      <c r="BL103" s="40"/>
      <c r="BM103" s="40"/>
      <c r="BN103" s="40"/>
      <c r="BO103" s="40"/>
      <c r="BP103" s="40"/>
      <c r="BQ103" s="40"/>
      <c r="BR103" s="10"/>
    </row>
    <row r="104" spans="1:70" ht="7.5" customHeight="1">
      <c r="A104" s="8"/>
      <c r="B104" s="81" t="s">
        <v>2136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40"/>
      <c r="BJ104" s="40"/>
      <c r="BK104" s="40"/>
      <c r="BL104" s="40"/>
      <c r="BM104" s="40"/>
      <c r="BN104" s="40"/>
      <c r="BO104" s="40"/>
      <c r="BP104" s="40"/>
      <c r="BQ104" s="40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40"/>
      <c r="BJ105" s="40"/>
      <c r="BK105" s="40"/>
      <c r="BL105" s="40"/>
      <c r="BM105" s="40"/>
      <c r="BN105" s="40"/>
      <c r="BO105" s="40"/>
      <c r="BP105" s="40"/>
      <c r="BQ105" s="40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40"/>
      <c r="BJ106" s="40"/>
      <c r="BK106" s="40"/>
      <c r="BL106" s="40"/>
      <c r="BM106" s="40"/>
      <c r="BN106" s="40"/>
      <c r="BO106" s="40"/>
      <c r="BP106" s="40"/>
      <c r="BQ106" s="40"/>
      <c r="BR106" s="10"/>
    </row>
    <row r="107" spans="1:70" ht="7.5" customHeight="1" thickBot="1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40"/>
      <c r="BJ107" s="40"/>
      <c r="BK107" s="40"/>
      <c r="BL107" s="40"/>
      <c r="BM107" s="40"/>
      <c r="BN107" s="40"/>
      <c r="BO107" s="40"/>
      <c r="BP107" s="40"/>
      <c r="BQ107" s="40"/>
      <c r="BR107" s="10"/>
    </row>
    <row r="108" spans="1:70" ht="7.5" customHeight="1">
      <c r="A108" s="8"/>
      <c r="B108" s="90" t="s">
        <v>2104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11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>AF36</f>
        <v>43446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20218436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40"/>
      <c r="BJ108" s="40"/>
      <c r="BK108" s="40"/>
      <c r="BL108" s="40"/>
      <c r="BM108" s="40"/>
      <c r="BN108" s="40"/>
      <c r="BO108" s="40"/>
      <c r="BP108" s="40"/>
      <c r="BQ108" s="40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11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40"/>
      <c r="BJ109" s="40"/>
      <c r="BK109" s="40"/>
      <c r="BL109" s="40"/>
      <c r="BM109" s="40"/>
      <c r="BN109" s="40"/>
      <c r="BO109" s="40"/>
      <c r="BP109" s="40"/>
      <c r="BQ109" s="40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AF103:AN107"/>
    <mergeCell ref="AO103:BH107"/>
    <mergeCell ref="AF108:AS109"/>
    <mergeCell ref="AT108:BH109"/>
    <mergeCell ref="B104:AD106"/>
    <mergeCell ref="B108:O109"/>
    <mergeCell ref="B92:AD93"/>
    <mergeCell ref="AF92:BH93"/>
    <mergeCell ref="B94:AD95"/>
    <mergeCell ref="AF94:BH95"/>
    <mergeCell ref="AF97:BH101"/>
    <mergeCell ref="B96:AD98"/>
    <mergeCell ref="B100:AD102"/>
    <mergeCell ref="B86:AD87"/>
    <mergeCell ref="AF86:BH87"/>
    <mergeCell ref="B88:AD89"/>
    <mergeCell ref="AF88:BH89"/>
    <mergeCell ref="B90:AD91"/>
    <mergeCell ref="AF90:BH91"/>
    <mergeCell ref="B76:BH78"/>
    <mergeCell ref="B79:BH81"/>
    <mergeCell ref="B82:AD83"/>
    <mergeCell ref="AF82:BH83"/>
    <mergeCell ref="B84:AD85"/>
    <mergeCell ref="AF84:BH85"/>
    <mergeCell ref="AF67:AN71"/>
    <mergeCell ref="AO67:BH71"/>
    <mergeCell ref="AF72:AS73"/>
    <mergeCell ref="AT72:BH73"/>
    <mergeCell ref="B68:AD70"/>
    <mergeCell ref="B72:O73"/>
    <mergeCell ref="B56:AD57"/>
    <mergeCell ref="AF56:BH57"/>
    <mergeCell ref="B58:AD59"/>
    <mergeCell ref="AF58:BH59"/>
    <mergeCell ref="AF61:BH65"/>
    <mergeCell ref="B60:AD62"/>
    <mergeCell ref="B64:AD66"/>
    <mergeCell ref="B50:AD51"/>
    <mergeCell ref="AF50:BH51"/>
    <mergeCell ref="B52:AD53"/>
    <mergeCell ref="AF52:BH53"/>
    <mergeCell ref="B54:AD55"/>
    <mergeCell ref="AF54:BH55"/>
    <mergeCell ref="B40:BH42"/>
    <mergeCell ref="B43:BH45"/>
    <mergeCell ref="B46:AD47"/>
    <mergeCell ref="AF46:BH47"/>
    <mergeCell ref="B48:AD49"/>
    <mergeCell ref="AF48:BH49"/>
    <mergeCell ref="AF31:AN35"/>
    <mergeCell ref="AO31:BH35"/>
    <mergeCell ref="AF36:AS37"/>
    <mergeCell ref="AT36:BH37"/>
    <mergeCell ref="B32:AD34"/>
    <mergeCell ref="B36:O37"/>
    <mergeCell ref="B20:AD21"/>
    <mergeCell ref="AF20:BH21"/>
    <mergeCell ref="B22:AD23"/>
    <mergeCell ref="AF22:BH23"/>
    <mergeCell ref="AF25:BH29"/>
    <mergeCell ref="B24:AD26"/>
    <mergeCell ref="B28:AD30"/>
    <mergeCell ref="B14:AD15"/>
    <mergeCell ref="AF14:BH15"/>
    <mergeCell ref="B16:AD17"/>
    <mergeCell ref="AF16:BH17"/>
    <mergeCell ref="B18:AD19"/>
    <mergeCell ref="AF18:BH19"/>
    <mergeCell ref="B4:BH6"/>
    <mergeCell ref="B7:BH9"/>
    <mergeCell ref="B10:AD11"/>
    <mergeCell ref="AF10:BH11"/>
    <mergeCell ref="B12:AD13"/>
    <mergeCell ref="AF12:BH1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3:BR110"/>
  <sheetViews>
    <sheetView topLeftCell="A10" workbookViewId="0">
      <selection activeCell="A96" sqref="A96:AD110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2137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7.5" customHeight="1">
      <c r="A7" s="8"/>
      <c r="B7" s="50" t="str">
        <f>IF(VLOOKUP($B$4,Veriler!$A:$Y,2,)&lt;&gt;"",VLOOKUP($B$4,Veriler!$A:$Y,2,),"")</f>
        <v>10 KG ÇAMAŞIR MAKİNASI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7.5" customHeight="1">
      <c r="A10" s="8"/>
      <c r="B10" s="52" t="str">
        <f>IF(VLOOKUP($B$4,Veriler!$A:$Y,3,)&lt;&gt;"",VLOOKUP($B$4,Veriler!$A:$Y,3,),"")</f>
        <v>23 Farklı yıkama programı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9"/>
      <c r="AF10" s="52" t="str">
        <f>IF(VLOOKUP($B$4,Veriler!$A:$Y,4,)&lt;&gt;"",VLOOKUP($B$4,Veriler!$A:$Y,4,),"")</f>
        <v>A+++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9"/>
      <c r="BK10" s="9"/>
      <c r="BL10" s="9"/>
      <c r="BM10" s="9"/>
      <c r="BN10" s="9"/>
      <c r="BO10" s="9"/>
      <c r="BP10" s="9"/>
      <c r="BQ10" s="9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9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9"/>
      <c r="BK11" s="9"/>
      <c r="BL11" s="9"/>
      <c r="BM11" s="9"/>
      <c r="BN11" s="9"/>
      <c r="BO11" s="9"/>
      <c r="BP11" s="9"/>
      <c r="BQ11" s="9"/>
      <c r="BR11" s="10"/>
    </row>
    <row r="12" spans="1:70" ht="7.5" customHeight="1">
      <c r="A12" s="8"/>
      <c r="B12" s="52" t="str">
        <f>IF(VLOOKUP($B$4,Veriler!$A:$Y,5,)&lt;&gt;"",VLOOKUP($B$4,Veriler!$A:$Y,5,),"")</f>
        <v>1200 devir sıkma devri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9"/>
      <c r="AF12" s="52" t="str">
        <f>IF(VLOOKUP($B$4,Veriler!$A:$Y,6,)&lt;&gt;"",VLOOKUP($B$4,Veriler!$A:$Y,6,),"")</f>
        <v>12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9"/>
      <c r="BJ12" s="9"/>
      <c r="BK12" s="9"/>
      <c r="BL12" s="9"/>
      <c r="BM12" s="9"/>
      <c r="BN12" s="9"/>
      <c r="BO12" s="9"/>
      <c r="BP12" s="9"/>
      <c r="BQ12" s="9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9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9"/>
      <c r="BJ13" s="9"/>
      <c r="BK13" s="9"/>
      <c r="BL13" s="9"/>
      <c r="BM13" s="9"/>
      <c r="BN13" s="9"/>
      <c r="BO13" s="9"/>
      <c r="BP13" s="9"/>
      <c r="BQ13" s="9"/>
      <c r="BR13" s="10"/>
    </row>
    <row r="14" spans="1:70" ht="7.5" customHeight="1">
      <c r="A14" s="8"/>
      <c r="B14" s="52" t="str">
        <f>IF(VLOOKUP($B$4,Veriler!$A:$Y,7,)&lt;&gt;"",VLOOKUP($B$4,Veriler!$A:$Y,7,),"")</f>
        <v>Bumerang gövde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9"/>
      <c r="AF14" s="52" t="str">
        <f>IF(VLOOKUP($B$4,Veriler!$A:$Y,8,)&lt;&gt;"",VLOOKUP($B$4,Veriler!$A:$Y,8,),"")</f>
        <v>İnci kazan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9"/>
      <c r="BJ14" s="9"/>
      <c r="BK14" s="9"/>
      <c r="BL14" s="9"/>
      <c r="BM14" s="9"/>
      <c r="BN14" s="9"/>
      <c r="BO14" s="9"/>
      <c r="BP14" s="9"/>
      <c r="BQ14" s="9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9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9"/>
      <c r="BJ15" s="9"/>
      <c r="BK15" s="9"/>
      <c r="BL15" s="9"/>
      <c r="BM15" s="9"/>
      <c r="BN15" s="9"/>
      <c r="BO15" s="9"/>
      <c r="BP15" s="9"/>
      <c r="BQ15" s="9"/>
      <c r="BR15" s="10"/>
    </row>
    <row r="16" spans="1:70" ht="7.5" customHeight="1">
      <c r="A16" s="8"/>
      <c r="B16" s="52" t="str">
        <f>IF(VLOOKUP($B$4,Veriler!$A:$Y,9,)&lt;&gt;"",VLOOKUP($B$4,Veriler!$A:$Y,9,),"")</f>
        <v>LCD Ekran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9"/>
      <c r="AF16" s="52" t="str">
        <f>IF(VLOOKUP($B$4,Veriler!$A:$Y,10,)&lt;&gt;"",VLOOKUP($B$4,Veriler!$A:$Y,10,),"")</f>
        <v>Twinjet Plus teknolojisi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9"/>
      <c r="BJ16" s="9"/>
      <c r="BK16" s="9"/>
      <c r="BL16" s="9"/>
      <c r="BM16" s="9"/>
      <c r="BN16" s="9"/>
      <c r="BO16" s="9"/>
      <c r="BP16" s="9"/>
      <c r="BQ16" s="9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9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9"/>
      <c r="BJ17" s="9"/>
      <c r="BK17" s="9"/>
      <c r="BL17" s="9"/>
      <c r="BM17" s="9"/>
      <c r="BN17" s="9"/>
      <c r="BO17" s="9"/>
      <c r="BP17" s="9"/>
      <c r="BQ17" s="9"/>
      <c r="BR17" s="10"/>
    </row>
    <row r="18" spans="1:70" ht="7.5" customHeight="1">
      <c r="A18" s="8"/>
      <c r="B18" s="52" t="str">
        <f>IF(VLOOKUP($B$4,Veriler!$A:$Y,11,)&lt;&gt;"",VLOOKUP($B$4,Veriler!$A:$Y,11,),"")</f>
        <v>Alerji uzmanı programı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9"/>
      <c r="AF18" s="52" t="str">
        <f>IF(VLOOKUP($B$4,Veriler!$A:$Y,12,)&lt;&gt;"",VLOOKUP($B$4,Veriler!$A:$Y,12,),"")</f>
        <v>Yorgan programı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9"/>
      <c r="BJ18" s="9"/>
      <c r="BK18" s="9"/>
      <c r="BL18" s="9"/>
      <c r="BM18" s="9"/>
      <c r="BN18" s="9"/>
      <c r="BO18" s="9"/>
      <c r="BP18" s="9"/>
      <c r="BQ18" s="9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9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9"/>
      <c r="BJ19" s="9"/>
      <c r="BK19" s="9"/>
      <c r="BL19" s="9"/>
      <c r="BM19" s="9"/>
      <c r="BN19" s="9"/>
      <c r="BO19" s="9"/>
      <c r="BP19" s="9"/>
      <c r="BQ19" s="9"/>
      <c r="BR19" s="10"/>
    </row>
    <row r="20" spans="1:70" ht="7.5" customHeight="1">
      <c r="A20" s="8"/>
      <c r="B20" s="52" t="str">
        <f>IF(VLOOKUP($B$4,Veriler!$A:$Y,13,)&lt;&gt;"",VLOOKUP($B$4,Veriler!$A:$Y,13,),"")</f>
        <v>Perde yıkama programı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9"/>
      <c r="AF20" s="52" t="str">
        <f>IF(VLOOKUP($B$4,Veriler!$A:$Y,14,)&lt;&gt;"",VLOOKUP($B$4,Veriler!$A:$Y,14,),"")</f>
        <v>Kireç kalkanı teknolojisi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9"/>
      <c r="BJ20" s="9"/>
      <c r="BK20" s="9"/>
      <c r="BL20" s="9"/>
      <c r="BM20" s="9"/>
      <c r="BN20" s="9"/>
      <c r="BO20" s="9"/>
      <c r="BP20" s="9"/>
      <c r="BQ20" s="9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9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9"/>
      <c r="BJ21" s="9"/>
      <c r="BK21" s="9"/>
      <c r="BL21" s="9"/>
      <c r="BM21" s="9"/>
      <c r="BN21" s="9"/>
      <c r="BO21" s="9"/>
      <c r="BP21" s="9"/>
      <c r="BQ21" s="9"/>
      <c r="BR21" s="10"/>
    </row>
    <row r="22" spans="1:70" ht="7.5" customHeight="1">
      <c r="A22" s="8"/>
      <c r="B22" s="52" t="str">
        <f>IF(VLOOKUP($B$4,Veriler!$A:$Y,15,)&lt;&gt;"",VLOOKUP($B$4,Veriler!$A:$Y,15,),"")</f>
        <v>10 YIL MOTOR GARANTİSİ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9"/>
      <c r="AF22" s="52" t="str">
        <f>IF(VLOOKUP($B$4,Veriler!$A:$Y,16,)&lt;&gt;"",VLOOKUP($B$4,Veriler!$A:$Y,16,),"")</f>
        <v/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9"/>
      <c r="BJ22" s="9"/>
      <c r="BK22" s="9"/>
      <c r="BL22" s="9"/>
      <c r="BM22" s="9"/>
      <c r="BN22" s="9"/>
      <c r="BO22" s="9"/>
      <c r="BP22" s="9"/>
      <c r="BQ22" s="9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9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9"/>
      <c r="BJ23" s="9"/>
      <c r="BK23" s="9"/>
      <c r="BL23" s="9"/>
      <c r="BM23" s="9"/>
      <c r="BN23" s="9"/>
      <c r="BO23" s="9"/>
      <c r="BP23" s="9"/>
      <c r="BQ23" s="9"/>
      <c r="BR23" s="10"/>
    </row>
    <row r="24" spans="1:70" ht="7.5" customHeight="1" thickBot="1">
      <c r="A24" s="8"/>
      <c r="B24" s="62" t="s">
        <v>2138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42"/>
      <c r="AF24" s="11" t="str">
        <f>IF(VLOOKUP($B$4,Veriler!$A:$Y,18,)&lt;&gt;"",VLOOKUP($B$4,Veriler!$A:$Y,18,),"")</f>
        <v/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9"/>
      <c r="BJ24" s="9"/>
      <c r="BK24" s="9"/>
      <c r="BL24" s="9"/>
      <c r="BM24" s="9"/>
      <c r="BN24" s="9"/>
      <c r="BO24" s="9"/>
      <c r="BP24" s="9"/>
      <c r="BQ24" s="9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42"/>
      <c r="AF25" s="53">
        <v>3079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9"/>
      <c r="BJ25" s="9"/>
      <c r="BK25" s="9"/>
      <c r="BL25" s="9"/>
      <c r="BM25" s="9"/>
      <c r="BN25" s="9"/>
      <c r="BO25" s="9"/>
      <c r="BP25" s="9"/>
      <c r="BQ25" s="9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42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9"/>
      <c r="BJ26" s="9"/>
      <c r="BK26" s="9"/>
      <c r="BL26" s="9"/>
      <c r="BM26" s="9"/>
      <c r="BN26" s="9"/>
      <c r="BO26" s="9"/>
      <c r="BP26" s="9"/>
      <c r="BQ26" s="9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2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9"/>
      <c r="BJ27" s="9"/>
      <c r="BK27" s="9"/>
      <c r="BL27" s="9"/>
      <c r="BM27" s="9"/>
      <c r="BN27" s="9"/>
      <c r="BO27" s="9"/>
      <c r="BP27" s="9"/>
      <c r="BQ27" s="9"/>
      <c r="BR27" s="10"/>
    </row>
    <row r="28" spans="1:70" ht="7.5" customHeight="1">
      <c r="A28" s="8"/>
      <c r="B28" s="62" t="s">
        <v>2139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9"/>
      <c r="BJ28" s="9"/>
      <c r="BK28" s="9"/>
      <c r="BL28" s="9"/>
      <c r="BM28" s="9"/>
      <c r="BN28" s="9"/>
      <c r="BO28" s="9"/>
      <c r="BP28" s="9"/>
      <c r="BQ28" s="9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9"/>
      <c r="BJ29" s="9"/>
      <c r="BK29" s="9"/>
      <c r="BL29" s="9"/>
      <c r="BM29" s="9"/>
      <c r="BN29" s="9"/>
      <c r="BO29" s="9"/>
      <c r="BP29" s="9"/>
      <c r="BQ29" s="9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9"/>
      <c r="BJ30" s="9"/>
      <c r="BK30" s="9"/>
      <c r="BL30" s="9"/>
      <c r="BM30" s="9"/>
      <c r="BN30" s="9"/>
      <c r="BO30" s="9"/>
      <c r="BP30" s="9"/>
      <c r="BQ30" s="9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2599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9"/>
      <c r="BJ31" s="9"/>
      <c r="BK31" s="9"/>
      <c r="BL31" s="9"/>
      <c r="BM31" s="9"/>
      <c r="BN31" s="9"/>
      <c r="BO31" s="9"/>
      <c r="BP31" s="9"/>
      <c r="BQ31" s="9"/>
      <c r="BR31" s="10"/>
    </row>
    <row r="32" spans="1:70" ht="7.5" customHeight="1">
      <c r="A32" s="8"/>
      <c r="B32" s="81" t="s">
        <v>2140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9"/>
      <c r="BJ32" s="9"/>
      <c r="BK32" s="9"/>
      <c r="BL32" s="9"/>
      <c r="BM32" s="9"/>
      <c r="BN32" s="9"/>
      <c r="BO32" s="9"/>
      <c r="BP32" s="9"/>
      <c r="BQ32" s="9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9"/>
      <c r="BJ33" s="9"/>
      <c r="BK33" s="9"/>
      <c r="BL33" s="9"/>
      <c r="BM33" s="9"/>
      <c r="BN33" s="9"/>
      <c r="BO33" s="9"/>
      <c r="BP33" s="9"/>
      <c r="BQ33" s="9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9"/>
      <c r="BJ34" s="9"/>
      <c r="BK34" s="9"/>
      <c r="BL34" s="9"/>
      <c r="BM34" s="9"/>
      <c r="BN34" s="9"/>
      <c r="BO34" s="9"/>
      <c r="BP34" s="9"/>
      <c r="BQ34" s="9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9"/>
      <c r="BJ35" s="9"/>
      <c r="BK35" s="9"/>
      <c r="BL35" s="9"/>
      <c r="BM35" s="9"/>
      <c r="BN35" s="9"/>
      <c r="BO35" s="9"/>
      <c r="BP35" s="9"/>
      <c r="BQ35" s="9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43446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20260353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9"/>
      <c r="BJ36" s="9"/>
      <c r="BK36" s="9"/>
      <c r="BL36" s="9"/>
      <c r="BM36" s="9"/>
      <c r="BN36" s="9"/>
      <c r="BO36" s="9"/>
      <c r="BP36" s="9"/>
      <c r="BQ36" s="9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9"/>
      <c r="BJ37" s="9"/>
      <c r="BK37" s="9"/>
      <c r="BL37" s="9"/>
      <c r="BM37" s="9"/>
      <c r="BN37" s="9"/>
      <c r="BO37" s="9"/>
      <c r="BP37" s="9"/>
      <c r="BQ37" s="9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308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9"/>
      <c r="BJ40" s="9"/>
      <c r="BK40" s="9"/>
      <c r="BL40" s="9"/>
      <c r="BM40" s="9"/>
      <c r="BN40" s="9"/>
      <c r="BO40" s="9"/>
      <c r="BP40" s="9"/>
      <c r="BQ40" s="9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9"/>
      <c r="BJ41" s="9"/>
      <c r="BK41" s="9"/>
      <c r="BL41" s="9"/>
      <c r="BM41" s="9"/>
      <c r="BN41" s="9"/>
      <c r="BO41" s="9"/>
      <c r="BP41" s="9"/>
      <c r="BQ41" s="9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9"/>
      <c r="BJ42" s="9"/>
      <c r="BK42" s="9"/>
      <c r="BL42" s="9"/>
      <c r="BM42" s="9"/>
      <c r="BN42" s="9"/>
      <c r="BO42" s="9"/>
      <c r="BP42" s="9"/>
      <c r="BQ42" s="9"/>
      <c r="BR42" s="10"/>
    </row>
    <row r="43" spans="1:70" ht="7.5" customHeight="1">
      <c r="A43" s="8"/>
      <c r="B43" s="50" t="str">
        <f>IF(VLOOKUP($B$40,Veriler!$A:$Y,2,)&lt;&gt;"",VLOOKUP($B$40,Veriler!$A:$Y,2,),"")</f>
        <v>9 KG KURUTMALI ÇAMAŞIR MAKİNESİ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9"/>
      <c r="BJ43" s="9"/>
      <c r="BK43" s="9"/>
      <c r="BL43" s="9"/>
      <c r="BM43" s="9"/>
      <c r="BN43" s="9"/>
      <c r="BO43" s="9"/>
      <c r="BP43" s="9"/>
      <c r="BQ43" s="9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9"/>
      <c r="BJ44" s="9"/>
      <c r="BK44" s="9"/>
      <c r="BL44" s="9"/>
      <c r="BM44" s="9"/>
      <c r="BN44" s="9"/>
      <c r="BO44" s="9"/>
      <c r="BP44" s="9"/>
      <c r="BQ44" s="9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9"/>
      <c r="BJ45" s="9"/>
      <c r="BK45" s="9"/>
      <c r="BL45" s="9"/>
      <c r="BM45" s="9"/>
      <c r="BN45" s="9"/>
      <c r="BO45" s="9"/>
      <c r="BP45" s="9"/>
      <c r="BQ45" s="9"/>
      <c r="BR45" s="10"/>
    </row>
    <row r="46" spans="1:70" ht="7.5" customHeight="1">
      <c r="A46" s="8"/>
      <c r="B46" s="52" t="str">
        <f>IF(VLOOKUP($B$40,Veriler!$A:$Y,3,)&lt;&gt;"",VLOOKUP($B$40,Veriler!$A:$Y,3,),"")</f>
        <v>9 kg yıkama kapasitesi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9"/>
      <c r="AF46" s="52" t="str">
        <f>IF(VLOOKUP($B$40,Veriler!$A:$Y,4,)&lt;&gt;"",VLOOKUP($B$40,Veriler!$A:$Y,4,),"")</f>
        <v>6 kg kurutma kapasitesi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9"/>
      <c r="BK46" s="9"/>
      <c r="BL46" s="9"/>
      <c r="BM46" s="9"/>
      <c r="BN46" s="9"/>
      <c r="BO46" s="9"/>
      <c r="BP46" s="9"/>
      <c r="BQ46" s="9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9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9"/>
      <c r="BK47" s="9"/>
      <c r="BL47" s="9"/>
      <c r="BM47" s="9"/>
      <c r="BN47" s="9"/>
      <c r="BO47" s="9"/>
      <c r="BP47" s="9"/>
      <c r="BQ47" s="9"/>
      <c r="BR47" s="10"/>
    </row>
    <row r="48" spans="1:70" ht="7.5" customHeight="1">
      <c r="A48" s="8"/>
      <c r="B48" s="52" t="str">
        <f>IF(VLOOKUP($B$40,Veriler!$A:$Y,5,)&lt;&gt;"",VLOOKUP($B$40,Veriler!$A:$Y,5,),"")</f>
        <v>Beyaz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9"/>
      <c r="AF48" s="52" t="str">
        <f>IF(VLOOKUP($B$40,Veriler!$A:$Y,6,)&lt;&gt;"",VLOOKUP($B$40,Veriler!$A:$Y,6,),"")</f>
        <v>1400 devir sıkma kapasitesi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9"/>
      <c r="BJ48" s="9"/>
      <c r="BK48" s="9"/>
      <c r="BL48" s="9"/>
      <c r="BM48" s="9"/>
      <c r="BN48" s="9"/>
      <c r="BO48" s="9"/>
      <c r="BP48" s="9"/>
      <c r="BQ48" s="9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9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9"/>
      <c r="BJ49" s="9"/>
      <c r="BK49" s="9"/>
      <c r="BL49" s="9"/>
      <c r="BM49" s="9"/>
      <c r="BN49" s="9"/>
      <c r="BO49" s="9"/>
      <c r="BP49" s="9"/>
      <c r="BQ49" s="9"/>
      <c r="BR49" s="10"/>
    </row>
    <row r="50" spans="1:70" ht="7.5" customHeight="1">
      <c r="A50" s="8"/>
      <c r="B50" s="52" t="str">
        <f>IF(VLOOKUP($B$40,Veriler!$A:$Y,7,)&lt;&gt;"",VLOOKUP($B$40,Veriler!$A:$Y,7,),"")</f>
        <v>Bumerang gövde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9"/>
      <c r="AF50" s="52" t="str">
        <f>IF(VLOOKUP($B$40,Veriler!$A:$Y,8,)&lt;&gt;"",VLOOKUP($B$40,Veriler!$A:$Y,8,),"")</f>
        <v>İnci kazan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9"/>
      <c r="BJ50" s="9"/>
      <c r="BK50" s="9"/>
      <c r="BL50" s="9"/>
      <c r="BM50" s="9"/>
      <c r="BN50" s="9"/>
      <c r="BO50" s="9"/>
      <c r="BP50" s="9"/>
      <c r="BQ50" s="9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9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9"/>
      <c r="BJ51" s="9"/>
      <c r="BK51" s="9"/>
      <c r="BL51" s="9"/>
      <c r="BM51" s="9"/>
      <c r="BN51" s="9"/>
      <c r="BO51" s="9"/>
      <c r="BP51" s="9"/>
      <c r="BQ51" s="9"/>
      <c r="BR51" s="10"/>
    </row>
    <row r="52" spans="1:70" ht="7.5" customHeight="1">
      <c r="A52" s="8"/>
      <c r="B52" s="52" t="str">
        <f>IF(VLOOKUP($B$40,Veriler!$A:$Y,9,)&lt;&gt;"",VLOOKUP($B$40,Veriler!$A:$Y,9,),"")</f>
        <v>Akıllı ekran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9"/>
      <c r="AF52" s="52" t="str">
        <f>IF(VLOOKUP($B$40,Veriler!$A:$Y,10,)&lt;&gt;"",VLOOKUP($B$40,Veriler!$A:$Y,10,),"")</f>
        <v>Yük ve deterjan sensörü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9"/>
      <c r="BJ52" s="9"/>
      <c r="BK52" s="9"/>
      <c r="BL52" s="9"/>
      <c r="BM52" s="9"/>
      <c r="BN52" s="9"/>
      <c r="BO52" s="9"/>
      <c r="BP52" s="9"/>
      <c r="BQ52" s="9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9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9"/>
      <c r="BJ53" s="9"/>
      <c r="BK53" s="9"/>
      <c r="BL53" s="9"/>
      <c r="BM53" s="9"/>
      <c r="BN53" s="9"/>
      <c r="BO53" s="9"/>
      <c r="BP53" s="9"/>
      <c r="BQ53" s="9"/>
      <c r="BR53" s="10"/>
    </row>
    <row r="54" spans="1:70" ht="7.5" customHeight="1">
      <c r="A54" s="8"/>
      <c r="B54" s="52" t="str">
        <f>IF(VLOOKUP($B$40,Veriler!$A:$Y,11,)&lt;&gt;"",VLOOKUP($B$40,Veriler!$A:$Y,11,),"")</f>
        <v>Alerji uzmanı program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9"/>
      <c r="AF54" s="52" t="str">
        <f>IF(VLOOKUP($B$40,Veriler!$A:$Y,12,)&lt;&gt;"",VLOOKUP($B$40,Veriler!$A:$Y,12,),"")</f>
        <v>Yorgan programı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9"/>
      <c r="BJ54" s="9"/>
      <c r="BK54" s="9"/>
      <c r="BL54" s="9"/>
      <c r="BM54" s="9"/>
      <c r="BN54" s="9"/>
      <c r="BO54" s="9"/>
      <c r="BP54" s="9"/>
      <c r="BQ54" s="9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9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9"/>
      <c r="BJ55" s="9"/>
      <c r="BK55" s="9"/>
      <c r="BL55" s="9"/>
      <c r="BM55" s="9"/>
      <c r="BN55" s="9"/>
      <c r="BO55" s="9"/>
      <c r="BP55" s="9"/>
      <c r="BQ55" s="9"/>
      <c r="BR55" s="10"/>
    </row>
    <row r="56" spans="1:70" ht="7.5" customHeight="1">
      <c r="A56" s="8"/>
      <c r="B56" s="52" t="str">
        <f>IF(VLOOKUP($B$40,Veriler!$A:$Y,13,)&lt;&gt;"",VLOOKUP($B$40,Veriler!$A:$Y,13,),"")</f>
        <v>Yıka ve kurut: 29 dk.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9"/>
      <c r="AF56" s="52" t="str">
        <f>IF(VLOOKUP($B$40,Veriler!$A:$Y,14,)&lt;&gt;"",VLOOKUP($B$40,Veriler!$A:$Y,14,),"")</f>
        <v>Kireç kalkanı teknolojisi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9"/>
      <c r="BJ56" s="9"/>
      <c r="BK56" s="9"/>
      <c r="BL56" s="9"/>
      <c r="BM56" s="9"/>
      <c r="BN56" s="9"/>
      <c r="BO56" s="9"/>
      <c r="BP56" s="9"/>
      <c r="BQ56" s="9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9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7.5" customHeight="1">
      <c r="A58" s="8"/>
      <c r="B58" s="52" t="str">
        <f>IF(VLOOKUP($B$40,Veriler!$A:$Y,15,)&lt;&gt;"",VLOOKUP($B$40,Veriler!$A:$Y,15,),"")</f>
        <v>Eko Time/Finish Time modu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9"/>
      <c r="AF58" s="52" t="str">
        <f>IF(VLOOKUP($B$40,Veriler!$A:$Y,16,)&lt;&gt;"",VLOOKUP($B$40,Veriler!$A:$Y,16,),"")</f>
        <v>A enerji sınıfı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9"/>
      <c r="BJ58" s="9"/>
      <c r="BK58" s="9"/>
      <c r="BL58" s="9"/>
      <c r="BM58" s="9"/>
      <c r="BN58" s="9"/>
      <c r="BO58" s="9"/>
      <c r="BP58" s="9"/>
      <c r="BQ58" s="9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9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9"/>
      <c r="BJ59" s="9"/>
      <c r="BK59" s="9"/>
      <c r="BL59" s="9"/>
      <c r="BM59" s="9"/>
      <c r="BN59" s="9"/>
      <c r="BO59" s="9"/>
      <c r="BP59" s="9"/>
      <c r="BQ59" s="9"/>
      <c r="BR59" s="10"/>
    </row>
    <row r="60" spans="1:70" ht="7.5" customHeight="1" thickBot="1">
      <c r="A60" s="8"/>
      <c r="B60" s="62" t="s">
        <v>2141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34"/>
      <c r="AF60" s="11" t="str">
        <f>IF(VLOOKUP($B$4,Veriler!$A:$Y,18,)&lt;&gt;"",VLOOKUP($B$4,Veriler!$A:$Y,18,),"")</f>
        <v/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9"/>
      <c r="BK60" s="9"/>
      <c r="BL60" s="9"/>
      <c r="BM60" s="9"/>
      <c r="BN60" s="9"/>
      <c r="BO60" s="9"/>
      <c r="BP60" s="9"/>
      <c r="BQ60" s="9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34"/>
      <c r="AF61" s="53">
        <v>3869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9"/>
      <c r="BK61" s="9"/>
      <c r="BL61" s="9"/>
      <c r="BM61" s="9"/>
      <c r="BN61" s="9"/>
      <c r="BO61" s="9"/>
      <c r="BP61" s="9"/>
      <c r="BQ61" s="9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34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9"/>
      <c r="BK62" s="9"/>
      <c r="BL62" s="9"/>
      <c r="BM62" s="9"/>
      <c r="BN62" s="9"/>
      <c r="BO62" s="9"/>
      <c r="BP62" s="9"/>
      <c r="BQ62" s="9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34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9"/>
      <c r="BK63" s="9"/>
      <c r="BL63" s="9"/>
      <c r="BM63" s="9"/>
      <c r="BN63" s="9"/>
      <c r="BO63" s="9"/>
      <c r="BP63" s="9"/>
      <c r="BQ63" s="9"/>
      <c r="BR63" s="10"/>
    </row>
    <row r="64" spans="1:70" ht="7.5" customHeight="1">
      <c r="A64" s="8"/>
      <c r="B64" s="62" t="s">
        <v>2142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9"/>
      <c r="BK64" s="9"/>
      <c r="BL64" s="9"/>
      <c r="BM64" s="9"/>
      <c r="BN64" s="9"/>
      <c r="BO64" s="9"/>
      <c r="BP64" s="9"/>
      <c r="BQ64" s="9"/>
      <c r="BR64" s="10"/>
    </row>
    <row r="65" spans="1:70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9"/>
      <c r="BK65" s="9"/>
      <c r="BL65" s="9"/>
      <c r="BM65" s="9"/>
      <c r="BN65" s="9"/>
      <c r="BO65" s="9"/>
      <c r="BP65" s="9"/>
      <c r="BQ65" s="9"/>
      <c r="BR65" s="10"/>
    </row>
    <row r="66" spans="1:70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9"/>
      <c r="BK66" s="9"/>
      <c r="BL66" s="9"/>
      <c r="BM66" s="9"/>
      <c r="BN66" s="9"/>
      <c r="BO66" s="9"/>
      <c r="BP66" s="9"/>
      <c r="BQ66" s="9"/>
      <c r="BR66" s="10"/>
    </row>
    <row r="67" spans="1:70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3480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9"/>
      <c r="BK67" s="9"/>
      <c r="BL67" s="9"/>
      <c r="BM67" s="9"/>
      <c r="BN67" s="9"/>
      <c r="BO67" s="9"/>
      <c r="BP67" s="9"/>
      <c r="BQ67" s="9"/>
      <c r="BR67" s="10"/>
    </row>
    <row r="68" spans="1:70" ht="7.5" customHeight="1">
      <c r="A68" s="8"/>
      <c r="B68" s="81" t="s">
        <v>2143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9"/>
      <c r="BK68" s="9"/>
      <c r="BL68" s="9"/>
      <c r="BM68" s="9"/>
      <c r="BN68" s="9"/>
      <c r="BO68" s="9"/>
      <c r="BP68" s="9"/>
      <c r="BQ68" s="9"/>
      <c r="BR68" s="10"/>
    </row>
    <row r="69" spans="1:70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9"/>
      <c r="BK69" s="9"/>
      <c r="BL69" s="9"/>
      <c r="BM69" s="9"/>
      <c r="BN69" s="9"/>
      <c r="BO69" s="9"/>
      <c r="BP69" s="9"/>
      <c r="BQ69" s="9"/>
      <c r="BR69" s="10"/>
    </row>
    <row r="70" spans="1:70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9"/>
      <c r="BK70" s="9"/>
      <c r="BL70" s="9"/>
      <c r="BM70" s="9"/>
      <c r="BN70" s="9"/>
      <c r="BO70" s="9"/>
      <c r="BP70" s="9"/>
      <c r="BQ70" s="9"/>
      <c r="BR70" s="10"/>
    </row>
    <row r="71" spans="1:70" ht="7.5" customHeight="1" thickBo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9"/>
      <c r="BK71" s="9"/>
      <c r="BL71" s="9"/>
      <c r="BM71" s="9"/>
      <c r="BN71" s="9"/>
      <c r="BO71" s="9"/>
      <c r="BP71" s="9"/>
      <c r="BQ71" s="9"/>
      <c r="BR71" s="10"/>
    </row>
    <row r="72" spans="1:70" ht="7.5" customHeight="1">
      <c r="A72" s="8"/>
      <c r="B72" s="90" t="s">
        <v>2104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1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>AF36</f>
        <v>43446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20218437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9"/>
      <c r="BK72" s="9"/>
      <c r="BL72" s="9"/>
      <c r="BM72" s="9"/>
      <c r="BN72" s="9"/>
      <c r="BO72" s="9"/>
      <c r="BP72" s="9"/>
      <c r="BQ72" s="9"/>
      <c r="BR72" s="10"/>
    </row>
    <row r="73" spans="1:70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11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9"/>
      <c r="BK73" s="9"/>
      <c r="BL73" s="9"/>
      <c r="BM73" s="9"/>
      <c r="BN73" s="9"/>
      <c r="BO73" s="9"/>
      <c r="BP73" s="9"/>
      <c r="BQ73" s="9"/>
      <c r="BR73" s="10"/>
    </row>
    <row r="74" spans="1:70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2089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1"/>
      <c r="BJ76" s="31"/>
      <c r="BK76" s="31"/>
      <c r="BL76" s="31"/>
      <c r="BM76" s="31"/>
      <c r="BN76" s="31"/>
      <c r="BO76" s="31"/>
      <c r="BP76" s="31"/>
      <c r="BQ76" s="31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1"/>
      <c r="BJ77" s="31"/>
      <c r="BK77" s="31"/>
      <c r="BL77" s="31"/>
      <c r="BM77" s="31"/>
      <c r="BN77" s="31"/>
      <c r="BO77" s="31"/>
      <c r="BP77" s="31"/>
      <c r="BQ77" s="31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1"/>
      <c r="BJ78" s="31"/>
      <c r="BK78" s="31"/>
      <c r="BL78" s="31"/>
      <c r="BM78" s="31"/>
      <c r="BN78" s="31"/>
      <c r="BO78" s="31"/>
      <c r="BP78" s="31"/>
      <c r="BQ78" s="31"/>
      <c r="BR78" s="10"/>
    </row>
    <row r="79" spans="1:70" ht="7.5" customHeight="1">
      <c r="A79" s="8"/>
      <c r="B79" s="50" t="str">
        <f>IF(VLOOKUP($B$76,Veriler!$A:$Y,2,)&lt;&gt;"",VLOOKUP($B$76,Veriler!$A:$Y,2,),"")</f>
        <v>9 KG KURUTMALI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1"/>
      <c r="BJ79" s="31"/>
      <c r="BK79" s="31"/>
      <c r="BL79" s="31"/>
      <c r="BM79" s="31"/>
      <c r="BN79" s="31"/>
      <c r="BO79" s="31"/>
      <c r="BP79" s="31"/>
      <c r="BQ79" s="31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1"/>
      <c r="BJ80" s="31"/>
      <c r="BK80" s="31"/>
      <c r="BL80" s="31"/>
      <c r="BM80" s="31"/>
      <c r="BN80" s="31"/>
      <c r="BO80" s="31"/>
      <c r="BP80" s="31"/>
      <c r="BQ80" s="31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1"/>
      <c r="BJ81" s="31"/>
      <c r="BK81" s="31"/>
      <c r="BL81" s="31"/>
      <c r="BM81" s="31"/>
      <c r="BN81" s="31"/>
      <c r="BO81" s="31"/>
      <c r="BP81" s="31"/>
      <c r="BQ81" s="31"/>
      <c r="BR81" s="10"/>
    </row>
    <row r="82" spans="1:70" ht="7.5" customHeight="1">
      <c r="A82" s="8"/>
      <c r="B82" s="52" t="str">
        <f>IF(VLOOKUP($B$76,Veriler!$A:$Y,3,)&lt;&gt;"",VLOOKUP($B$76,Veriler!$A:$Y,3,),"")</f>
        <v>9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1"/>
      <c r="AF82" s="52" t="str">
        <f>IF(VLOOKUP($B$76,Veriler!$A:$Y,4,)&lt;&gt;"",VLOOKUP($B$76,Veriler!$A:$Y,4,),"")</f>
        <v>6 kg kurutma kapasitesi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1"/>
      <c r="BK82" s="31"/>
      <c r="BL82" s="31"/>
      <c r="BM82" s="31"/>
      <c r="BN82" s="31"/>
      <c r="BO82" s="31"/>
      <c r="BP82" s="31"/>
      <c r="BQ82" s="31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1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1"/>
      <c r="BK83" s="31"/>
      <c r="BL83" s="31"/>
      <c r="BM83" s="31"/>
      <c r="BN83" s="31"/>
      <c r="BO83" s="31"/>
      <c r="BP83" s="31"/>
      <c r="BQ83" s="31"/>
      <c r="BR83" s="10"/>
    </row>
    <row r="84" spans="1:70" ht="7.5" customHeight="1">
      <c r="A84" s="8"/>
      <c r="B84" s="52" t="str">
        <f>IF(VLOOKUP($B$76,Veriler!$A:$Y,5,)&lt;&gt;"",VLOOKUP($B$76,Veriler!$A:$Y,5,),"")</f>
        <v>Inox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1"/>
      <c r="AF84" s="52" t="str">
        <f>IF(VLOOKUP($B$76,Veriler!$A:$Y,6,)&lt;&gt;"",VLOOKUP($B$76,Veriler!$A:$Y,6,),"")</f>
        <v>1400 devir sıkma kapasitesi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1"/>
      <c r="BJ84" s="31"/>
      <c r="BK84" s="31"/>
      <c r="BL84" s="31"/>
      <c r="BM84" s="31"/>
      <c r="BN84" s="31"/>
      <c r="BO84" s="31"/>
      <c r="BP84" s="31"/>
      <c r="BQ84" s="31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1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1"/>
      <c r="BJ85" s="31"/>
      <c r="BK85" s="31"/>
      <c r="BL85" s="31"/>
      <c r="BM85" s="31"/>
      <c r="BN85" s="31"/>
      <c r="BO85" s="31"/>
      <c r="BP85" s="31"/>
      <c r="BQ85" s="31"/>
      <c r="BR85" s="10"/>
    </row>
    <row r="86" spans="1:70" ht="7.5" customHeight="1">
      <c r="A86" s="8"/>
      <c r="B86" s="52" t="str">
        <f>IF(VLOOKUP($B$76,Veriler!$A:$Y,7,)&lt;&gt;"",VLOOKUP($B$76,Veriler!$A:$Y,7,),"")</f>
        <v>Bumerang gövde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1"/>
      <c r="AF86" s="52" t="str">
        <f>IF(VLOOKUP($B$76,Veriler!$A:$Y,8,)&lt;&gt;"",VLOOKUP($B$76,Veriler!$A:$Y,8,),"")</f>
        <v>İnci kazan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1"/>
      <c r="BJ86" s="31"/>
      <c r="BK86" s="31"/>
      <c r="BL86" s="31"/>
      <c r="BM86" s="31"/>
      <c r="BN86" s="31"/>
      <c r="BO86" s="31"/>
      <c r="BP86" s="31"/>
      <c r="BQ86" s="31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1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1"/>
      <c r="BJ87" s="31"/>
      <c r="BK87" s="31"/>
      <c r="BL87" s="31"/>
      <c r="BM87" s="31"/>
      <c r="BN87" s="31"/>
      <c r="BO87" s="31"/>
      <c r="BP87" s="31"/>
      <c r="BQ87" s="31"/>
      <c r="BR87" s="10"/>
    </row>
    <row r="88" spans="1:70" ht="7.5" customHeight="1">
      <c r="A88" s="8"/>
      <c r="B88" s="52" t="str">
        <f>IF(VLOOKUP($B$76,Veriler!$A:$Y,9,)&lt;&gt;"",VLOOKUP($B$76,Veriler!$A:$Y,9,),"")</f>
        <v>Akıllı ekran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1"/>
      <c r="AF88" s="52" t="str">
        <f>IF(VLOOKUP($B$76,Veriler!$A:$Y,10,)&lt;&gt;"",VLOOKUP($B$76,Veriler!$A:$Y,10,),"")</f>
        <v>Yük ve deterjan sensörü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1"/>
      <c r="BJ88" s="31"/>
      <c r="BK88" s="31"/>
      <c r="BL88" s="31"/>
      <c r="BM88" s="31"/>
      <c r="BN88" s="31"/>
      <c r="BO88" s="31"/>
      <c r="BP88" s="31"/>
      <c r="BQ88" s="31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1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1"/>
      <c r="BJ89" s="31"/>
      <c r="BK89" s="31"/>
      <c r="BL89" s="31"/>
      <c r="BM89" s="31"/>
      <c r="BN89" s="31"/>
      <c r="BO89" s="31"/>
      <c r="BP89" s="31"/>
      <c r="BQ89" s="31"/>
      <c r="BR89" s="10"/>
    </row>
    <row r="90" spans="1:70" ht="7.5" customHeight="1">
      <c r="A90" s="8"/>
      <c r="B90" s="52" t="str">
        <f>IF(VLOOKUP($B$76,Veriler!$A:$Y,11,)&lt;&gt;"",VLOOKUP($B$76,Veriler!$A:$Y,11,),"")</f>
        <v>Alerji uzmanı program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1"/>
      <c r="AF90" s="52" t="str">
        <f>IF(VLOOKUP($B$76,Veriler!$A:$Y,12,)&lt;&gt;"",VLOOKUP($B$76,Veriler!$A:$Y,12,),"")</f>
        <v>Yorgan programı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1"/>
      <c r="BJ90" s="31"/>
      <c r="BK90" s="31"/>
      <c r="BL90" s="31"/>
      <c r="BM90" s="31"/>
      <c r="BN90" s="31"/>
      <c r="BO90" s="31"/>
      <c r="BP90" s="31"/>
      <c r="BQ90" s="31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1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1"/>
      <c r="BJ91" s="31"/>
      <c r="BK91" s="31"/>
      <c r="BL91" s="31"/>
      <c r="BM91" s="31"/>
      <c r="BN91" s="31"/>
      <c r="BO91" s="31"/>
      <c r="BP91" s="31"/>
      <c r="BQ91" s="31"/>
      <c r="BR91" s="10"/>
    </row>
    <row r="92" spans="1:70" ht="7.5" customHeight="1">
      <c r="A92" s="8"/>
      <c r="B92" s="52" t="str">
        <f>IF(VLOOKUP($B$76,Veriler!$A:$Y,13,)&lt;&gt;"",VLOOKUP($B$76,Veriler!$A:$Y,13,),"")</f>
        <v>Yıka ve kurut: 29 dk.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1"/>
      <c r="AF92" s="52" t="str">
        <f>IF(VLOOKUP($B$40,Veriler!$A:$Y,14,)&lt;&gt;"",VLOOKUP($B$40,Veriler!$A:$Y,14,),"")</f>
        <v>Kireç kalkanı teknolojisi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1"/>
      <c r="BJ92" s="31"/>
      <c r="BK92" s="31"/>
      <c r="BL92" s="31"/>
      <c r="BM92" s="31"/>
      <c r="BN92" s="31"/>
      <c r="BO92" s="31"/>
      <c r="BP92" s="31"/>
      <c r="BQ92" s="31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1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1"/>
      <c r="BJ93" s="31"/>
      <c r="BK93" s="31"/>
      <c r="BL93" s="31"/>
      <c r="BM93" s="31"/>
      <c r="BN93" s="31"/>
      <c r="BO93" s="31"/>
      <c r="BP93" s="31"/>
      <c r="BQ93" s="31"/>
      <c r="BR93" s="10"/>
    </row>
    <row r="94" spans="1:70" ht="7.5" customHeight="1">
      <c r="A94" s="8"/>
      <c r="B94" s="52" t="str">
        <f>IF(VLOOKUP($B$40,Veriler!$A:$Y,15,)&lt;&gt;"",VLOOKUP($B$40,Veriler!$A:$Y,15,),"")</f>
        <v>Eko Time/Finish Time modu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1"/>
      <c r="AF94" s="52" t="str">
        <f>IF(VLOOKUP($B$40,Veriler!$A:$Y,16,)&lt;&gt;"",VLOOKUP($B$40,Veriler!$A:$Y,16,),"")</f>
        <v>A enerji sınıfı</v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1"/>
      <c r="BJ94" s="31"/>
      <c r="BK94" s="31"/>
      <c r="BL94" s="31"/>
      <c r="BM94" s="31"/>
      <c r="BN94" s="31"/>
      <c r="BO94" s="31"/>
      <c r="BP94" s="31"/>
      <c r="BQ94" s="31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1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1"/>
      <c r="BJ95" s="31"/>
      <c r="BK95" s="31"/>
      <c r="BL95" s="31"/>
      <c r="BM95" s="31"/>
      <c r="BN95" s="31"/>
      <c r="BO95" s="31"/>
      <c r="BP95" s="31"/>
      <c r="BQ95" s="31"/>
      <c r="BR95" s="10"/>
    </row>
    <row r="96" spans="1:70" ht="7.5" customHeight="1" thickBot="1">
      <c r="A96" s="8"/>
      <c r="B96" s="62" t="s">
        <v>2134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34"/>
      <c r="AF96" s="11" t="str">
        <f>IF(VLOOKUP($B$4,Veriler!$A:$Y,18,)&lt;&gt;"",VLOOKUP($B$4,Veriler!$A:$Y,18,),"")</f>
        <v/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1"/>
      <c r="BK96" s="31"/>
      <c r="BL96" s="31"/>
      <c r="BM96" s="31"/>
      <c r="BN96" s="31"/>
      <c r="BO96" s="31"/>
      <c r="BP96" s="31"/>
      <c r="BQ96" s="31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34"/>
      <c r="AF97" s="53">
        <v>3999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1"/>
      <c r="BK97" s="31"/>
      <c r="BL97" s="31"/>
      <c r="BM97" s="31"/>
      <c r="BN97" s="31"/>
      <c r="BO97" s="31"/>
      <c r="BP97" s="31"/>
      <c r="BQ97" s="31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E98" s="34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1"/>
      <c r="BK98" s="31"/>
      <c r="BL98" s="31"/>
      <c r="BM98" s="31"/>
      <c r="BN98" s="31"/>
      <c r="BO98" s="31"/>
      <c r="BP98" s="31"/>
      <c r="BQ98" s="31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4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1"/>
      <c r="BK99" s="31"/>
      <c r="BL99" s="31"/>
      <c r="BM99" s="31"/>
      <c r="BN99" s="31"/>
      <c r="BO99" s="31"/>
      <c r="BP99" s="31"/>
      <c r="BQ99" s="31"/>
      <c r="BR99" s="10"/>
    </row>
    <row r="100" spans="1:70" ht="7.5" customHeight="1">
      <c r="A100" s="8"/>
      <c r="B100" s="62" t="s">
        <v>2135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21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1"/>
      <c r="BK100" s="31"/>
      <c r="BL100" s="31"/>
      <c r="BM100" s="31"/>
      <c r="BN100" s="31"/>
      <c r="BO100" s="31"/>
      <c r="BP100" s="31"/>
      <c r="BQ100" s="31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E101" s="21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1"/>
      <c r="BK101" s="31"/>
      <c r="BL101" s="31"/>
      <c r="BM101" s="31"/>
      <c r="BN101" s="31"/>
      <c r="BO101" s="31"/>
      <c r="BP101" s="31"/>
      <c r="BQ101" s="31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21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1"/>
      <c r="BK102" s="31"/>
      <c r="BL102" s="31"/>
      <c r="BM102" s="31"/>
      <c r="BN102" s="31"/>
      <c r="BO102" s="31"/>
      <c r="BP102" s="31"/>
      <c r="BQ102" s="31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1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3599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1"/>
      <c r="BK103" s="31"/>
      <c r="BL103" s="31"/>
      <c r="BM103" s="31"/>
      <c r="BN103" s="31"/>
      <c r="BO103" s="31"/>
      <c r="BP103" s="31"/>
      <c r="BQ103" s="31"/>
      <c r="BR103" s="10"/>
    </row>
    <row r="104" spans="1:70" ht="7.5" customHeight="1">
      <c r="A104" s="8"/>
      <c r="B104" s="81" t="s">
        <v>2136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E104" s="21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1"/>
      <c r="BK104" s="31"/>
      <c r="BL104" s="31"/>
      <c r="BM104" s="31"/>
      <c r="BN104" s="31"/>
      <c r="BO104" s="31"/>
      <c r="BP104" s="31"/>
      <c r="BQ104" s="31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2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1"/>
      <c r="BK105" s="31"/>
      <c r="BL105" s="31"/>
      <c r="BM105" s="31"/>
      <c r="BN105" s="31"/>
      <c r="BO105" s="31"/>
      <c r="BP105" s="31"/>
      <c r="BQ105" s="31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1"/>
      <c r="BK106" s="31"/>
      <c r="BL106" s="31"/>
      <c r="BM106" s="31"/>
      <c r="BN106" s="31"/>
      <c r="BO106" s="31"/>
      <c r="BP106" s="31"/>
      <c r="BQ106" s="31"/>
      <c r="BR106" s="10"/>
    </row>
    <row r="107" spans="1:70" ht="7.5" customHeight="1" thickBot="1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1"/>
      <c r="BK107" s="31"/>
      <c r="BL107" s="31"/>
      <c r="BM107" s="31"/>
      <c r="BN107" s="31"/>
      <c r="BO107" s="31"/>
      <c r="BP107" s="31"/>
      <c r="BQ107" s="31"/>
      <c r="BR107" s="10"/>
    </row>
    <row r="108" spans="1:70" ht="7.5" customHeight="1">
      <c r="A108" s="8"/>
      <c r="B108" s="90" t="s">
        <v>2104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11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>AF36</f>
        <v>43446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20218436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1"/>
      <c r="BK108" s="31"/>
      <c r="BL108" s="31"/>
      <c r="BM108" s="31"/>
      <c r="BN108" s="31"/>
      <c r="BO108" s="31"/>
      <c r="BP108" s="31"/>
      <c r="BQ108" s="31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11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1"/>
      <c r="BK109" s="31"/>
      <c r="BL109" s="31"/>
      <c r="BM109" s="31"/>
      <c r="BN109" s="31"/>
      <c r="BO109" s="31"/>
      <c r="BP109" s="31"/>
      <c r="BQ109" s="31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sheetProtection selectLockedCells="1"/>
  <mergeCells count="75">
    <mergeCell ref="B72:O73"/>
    <mergeCell ref="B96:AD98"/>
    <mergeCell ref="B100:AD102"/>
    <mergeCell ref="B104:AD106"/>
    <mergeCell ref="B108:O109"/>
    <mergeCell ref="B7:BH9"/>
    <mergeCell ref="B86:AD87"/>
    <mergeCell ref="AF48:BH49"/>
    <mergeCell ref="AF54:BH55"/>
    <mergeCell ref="B50:AD51"/>
    <mergeCell ref="B56:AD57"/>
    <mergeCell ref="AF50:BH51"/>
    <mergeCell ref="B52:AD53"/>
    <mergeCell ref="AF52:BH53"/>
    <mergeCell ref="B54:AD55"/>
    <mergeCell ref="B58:AD59"/>
    <mergeCell ref="AF36:AS37"/>
    <mergeCell ref="AT36:BH37"/>
    <mergeCell ref="B60:AD62"/>
    <mergeCell ref="B48:AD49"/>
    <mergeCell ref="AF61:BH65"/>
    <mergeCell ref="B4:BH6"/>
    <mergeCell ref="B10:AD11"/>
    <mergeCell ref="B40:BH42"/>
    <mergeCell ref="B20:AD21"/>
    <mergeCell ref="B22:AD23"/>
    <mergeCell ref="AF10:BH11"/>
    <mergeCell ref="AF12:BH13"/>
    <mergeCell ref="AF14:BH15"/>
    <mergeCell ref="AF16:BH17"/>
    <mergeCell ref="AF18:BH19"/>
    <mergeCell ref="AF20:BH21"/>
    <mergeCell ref="AF22:BH23"/>
    <mergeCell ref="B12:AD13"/>
    <mergeCell ref="B14:AD15"/>
    <mergeCell ref="B16:AD17"/>
    <mergeCell ref="B18:AD19"/>
    <mergeCell ref="AF67:AN71"/>
    <mergeCell ref="AO67:BH71"/>
    <mergeCell ref="B64:AD66"/>
    <mergeCell ref="B68:AD70"/>
    <mergeCell ref="AF25:BH29"/>
    <mergeCell ref="AF31:AN35"/>
    <mergeCell ref="AO31:BH35"/>
    <mergeCell ref="AF58:BH59"/>
    <mergeCell ref="AF56:BH57"/>
    <mergeCell ref="B24:AD26"/>
    <mergeCell ref="B28:AD30"/>
    <mergeCell ref="B32:AD34"/>
    <mergeCell ref="B36:O37"/>
    <mergeCell ref="B43:BH45"/>
    <mergeCell ref="B46:AD47"/>
    <mergeCell ref="AF46:BH47"/>
    <mergeCell ref="AT108:BH109"/>
    <mergeCell ref="AF72:AS73"/>
    <mergeCell ref="AT72:BH73"/>
    <mergeCell ref="AF97:BH101"/>
    <mergeCell ref="AF103:AN107"/>
    <mergeCell ref="AO103:BH107"/>
    <mergeCell ref="AF94:BH95"/>
    <mergeCell ref="AF86:BH87"/>
    <mergeCell ref="B76:BH78"/>
    <mergeCell ref="B79:BH81"/>
    <mergeCell ref="B82:AD83"/>
    <mergeCell ref="AF82:BH83"/>
    <mergeCell ref="B84:AD85"/>
    <mergeCell ref="AF84:BH85"/>
    <mergeCell ref="AF108:AS109"/>
    <mergeCell ref="B92:AD93"/>
    <mergeCell ref="AF92:BH93"/>
    <mergeCell ref="B94:AD95"/>
    <mergeCell ref="B88:AD89"/>
    <mergeCell ref="AF90:BH91"/>
    <mergeCell ref="AF88:BH89"/>
    <mergeCell ref="B90:AD9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110"/>
  <sheetViews>
    <sheetView topLeftCell="A37" workbookViewId="0">
      <selection activeCell="CK22" sqref="CK22:CL22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2101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32"/>
      <c r="BJ4" s="32"/>
      <c r="BK4" s="32"/>
      <c r="BL4" s="32"/>
      <c r="BM4" s="32"/>
      <c r="BN4" s="32"/>
      <c r="BO4" s="32"/>
      <c r="BP4" s="32"/>
      <c r="BQ4" s="32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32"/>
      <c r="BJ5" s="32"/>
      <c r="BK5" s="32"/>
      <c r="BL5" s="32"/>
      <c r="BM5" s="32"/>
      <c r="BN5" s="32"/>
      <c r="BO5" s="32"/>
      <c r="BP5" s="32"/>
      <c r="BQ5" s="32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32"/>
      <c r="BJ6" s="32"/>
      <c r="BK6" s="32"/>
      <c r="BL6" s="32"/>
      <c r="BM6" s="32"/>
      <c r="BN6" s="32"/>
      <c r="BO6" s="32"/>
      <c r="BP6" s="32"/>
      <c r="BQ6" s="32"/>
      <c r="BR6" s="10"/>
    </row>
    <row r="7" spans="1:70" ht="7.5" customHeight="1">
      <c r="A7" s="8"/>
      <c r="B7" s="50" t="str">
        <f>IF(VLOOKUP($B$4,Veriler!$A:$Y,2,)&lt;&gt;"",VLOOKUP($B$4,Veriler!$A:$Y,2,),"")</f>
        <v>5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32"/>
      <c r="BJ7" s="32"/>
      <c r="BK7" s="32"/>
      <c r="BL7" s="32"/>
      <c r="BM7" s="32"/>
      <c r="BN7" s="32"/>
      <c r="BO7" s="32"/>
      <c r="BP7" s="32"/>
      <c r="BQ7" s="32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2"/>
      <c r="BJ8" s="32"/>
      <c r="BK8" s="32"/>
      <c r="BL8" s="32"/>
      <c r="BM8" s="32"/>
      <c r="BN8" s="32"/>
      <c r="BO8" s="32"/>
      <c r="BP8" s="32"/>
      <c r="BQ8" s="32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32"/>
      <c r="BJ9" s="32"/>
      <c r="BK9" s="32"/>
      <c r="BL9" s="32"/>
      <c r="BM9" s="32"/>
      <c r="BN9" s="32"/>
      <c r="BO9" s="32"/>
      <c r="BP9" s="32"/>
      <c r="BQ9" s="32"/>
      <c r="BR9" s="10"/>
    </row>
    <row r="10" spans="1:70" ht="7.5" customHeight="1">
      <c r="A10" s="8"/>
      <c r="B10" s="52" t="str">
        <f>IF(VLOOKUP($B$4,Veriler!$A:$Y,3,)&lt;&gt;"",VLOOKUP($B$4,Veriler!$A:$Y,3,),"")</f>
        <v>5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2"/>
      <c r="AF10" s="52" t="str">
        <f>IF(VLOOKUP($B$4,Veriler!$A:$Y,4,)&lt;&gt;"",VLOOKUP($B$4,Veriler!$A:$Y,4,),"")</f>
        <v>A++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32"/>
      <c r="BK10" s="32"/>
      <c r="BL10" s="32"/>
      <c r="BM10" s="32"/>
      <c r="BN10" s="32"/>
      <c r="BO10" s="32"/>
      <c r="BP10" s="32"/>
      <c r="BQ10" s="32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32"/>
      <c r="BK11" s="32"/>
      <c r="BL11" s="32"/>
      <c r="BM11" s="32"/>
      <c r="BN11" s="32"/>
      <c r="BO11" s="32"/>
      <c r="BP11" s="32"/>
      <c r="BQ11" s="32"/>
      <c r="BR11" s="10"/>
    </row>
    <row r="12" spans="1:70" ht="7.5" customHeight="1">
      <c r="A12" s="8"/>
      <c r="B12" s="52" t="str">
        <f>IF(VLOOKUP($B$4,Veriler!$A:$Y,5,)&lt;&gt;"",VLOOKUP($B$4,Veriler!$A:$Y,5,),"")</f>
        <v>Beyaz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2"/>
      <c r="AF12" s="52" t="str">
        <f>IF(VLOOKUP($B$4,Veriler!$A:$Y,6,)&lt;&gt;"",VLOOKUP($B$4,Veriler!$A:$Y,6,),"")</f>
        <v>15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2"/>
      <c r="BJ12" s="32"/>
      <c r="BK12" s="32"/>
      <c r="BL12" s="32"/>
      <c r="BM12" s="32"/>
      <c r="BN12" s="32"/>
      <c r="BO12" s="32"/>
      <c r="BP12" s="32"/>
      <c r="BQ12" s="32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32"/>
      <c r="BJ13" s="32"/>
      <c r="BK13" s="32"/>
      <c r="BL13" s="32"/>
      <c r="BM13" s="32"/>
      <c r="BN13" s="32"/>
      <c r="BO13" s="32"/>
      <c r="BP13" s="32"/>
      <c r="BQ13" s="32"/>
      <c r="BR13" s="10"/>
    </row>
    <row r="14" spans="1:70" ht="7.5" customHeight="1">
      <c r="A14" s="8"/>
      <c r="B14" s="52" t="str">
        <f>IF(VLOOKUP($B$4,Veriler!$A:$Y,7,)&lt;&gt;"",VLOOKUP($B$4,Veriler!$A:$Y,7,),"")</f>
        <v>800 devir sıkma kapasitesi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2"/>
      <c r="AF14" s="52" t="str">
        <f>IF(VLOOKUP($B$4,Veriler!$A:$Y,8,)&lt;&gt;"",VLOOKUP($B$4,Veriler!$A:$Y,8,),"")</f>
        <v>Bumerang gövde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32"/>
      <c r="BJ14" s="32"/>
      <c r="BK14" s="32"/>
      <c r="BL14" s="32"/>
      <c r="BM14" s="32"/>
      <c r="BN14" s="32"/>
      <c r="BO14" s="32"/>
      <c r="BP14" s="32"/>
      <c r="BQ14" s="32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32"/>
      <c r="BJ15" s="32"/>
      <c r="BK15" s="32"/>
      <c r="BL15" s="32"/>
      <c r="BM15" s="32"/>
      <c r="BN15" s="32"/>
      <c r="BO15" s="32"/>
      <c r="BP15" s="32"/>
      <c r="BQ15" s="32"/>
      <c r="BR15" s="10"/>
    </row>
    <row r="16" spans="1:70" ht="7.5" customHeight="1">
      <c r="A16" s="8"/>
      <c r="B16" s="52" t="str">
        <f>IF(VLOOKUP($B$4,Veriler!$A:$Y,9,)&lt;&gt;"",VLOOKUP($B$4,Veriler!$A:$Y,9,),"")</f>
        <v>Narinler/Elde yıkama programı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2"/>
      <c r="AF16" s="52" t="str">
        <f>IF(VLOOKUP($B$4,Veriler!$A:$Y,10,)&lt;&gt;"",VLOOKUP($B$4,Veriler!$A:$Y,10,),"")</f>
        <v>Devir sıcaklık seçimi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32"/>
      <c r="BJ16" s="32"/>
      <c r="BK16" s="32"/>
      <c r="BL16" s="32"/>
      <c r="BM16" s="32"/>
      <c r="BN16" s="32"/>
      <c r="BO16" s="32"/>
      <c r="BP16" s="32"/>
      <c r="BQ16" s="32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32"/>
      <c r="BJ17" s="32"/>
      <c r="BK17" s="32"/>
      <c r="BL17" s="32"/>
      <c r="BM17" s="32"/>
      <c r="BN17" s="32"/>
      <c r="BO17" s="32"/>
      <c r="BP17" s="32"/>
      <c r="BQ17" s="32"/>
      <c r="BR17" s="10"/>
    </row>
    <row r="18" spans="1:70" ht="7.5" customHeight="1">
      <c r="A18" s="8"/>
      <c r="B18" s="52" t="str">
        <f>IF(VLOOKUP($B$4,Veriler!$A:$Y,11,)&lt;&gt;"",VLOOKUP($B$4,Veriler!$A:$Y,11,),"")</f>
        <v>Zaman erteleme seçeneği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2"/>
      <c r="AF18" s="52" t="str">
        <f>IF(VLOOKUP($B$4,Veriler!$A:$Y,12,)&lt;&gt;"",VLOOKUP($B$4,Veriler!$A:$Y,12,),"")</f>
        <v/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2"/>
      <c r="BJ18" s="32"/>
      <c r="BK18" s="32"/>
      <c r="BL18" s="32"/>
      <c r="BM18" s="32"/>
      <c r="BN18" s="32"/>
      <c r="BO18" s="32"/>
      <c r="BP18" s="32"/>
      <c r="BQ18" s="32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32"/>
      <c r="BJ19" s="32"/>
      <c r="BK19" s="32"/>
      <c r="BL19" s="32"/>
      <c r="BM19" s="32"/>
      <c r="BN19" s="32"/>
      <c r="BO19" s="32"/>
      <c r="BP19" s="32"/>
      <c r="BQ19" s="32"/>
      <c r="BR19" s="10"/>
    </row>
    <row r="20" spans="1:70" ht="7.5" customHeight="1">
      <c r="A20" s="8"/>
      <c r="B20" s="52" t="str">
        <f>IF(VLOOKUP($B$4,Veriler!$A:$Y,13,)&lt;&gt;"",VLOOKUP($B$4,Veriler!$A:$Y,13,),"")</f>
        <v/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2"/>
      <c r="AF20" s="52" t="str">
        <f>IF(VLOOKUP($B$4,Veriler!$A:$Y,14,)&lt;&gt;"",VLOOKUP($B$4,Veriler!$A:$Y,14,),"")</f>
        <v/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32"/>
      <c r="BJ20" s="32"/>
      <c r="BK20" s="32"/>
      <c r="BL20" s="32"/>
      <c r="BM20" s="32"/>
      <c r="BN20" s="32"/>
      <c r="BO20" s="32"/>
      <c r="BP20" s="32"/>
      <c r="BQ20" s="32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2"/>
      <c r="BJ21" s="32"/>
      <c r="BK21" s="32"/>
      <c r="BL21" s="32"/>
      <c r="BM21" s="32"/>
      <c r="BN21" s="32"/>
      <c r="BO21" s="32"/>
      <c r="BP21" s="32"/>
      <c r="BQ21" s="32"/>
      <c r="BR21" s="10"/>
    </row>
    <row r="22" spans="1:70" ht="7.5" customHeight="1">
      <c r="A22" s="8"/>
      <c r="B22" s="52" t="str">
        <f>IF(VLOOKUP($B$4,Veriler!$A:$Y,15,)&lt;&gt;"",VLOOKUP($B$4,Veriler!$A:$Y,15,),"")</f>
        <v/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2"/>
      <c r="AF22" s="52" t="str">
        <f>IF(VLOOKUP($B$4,Veriler!$A:$Y,16,)&lt;&gt;"",VLOOKUP($B$4,Veriler!$A:$Y,16,),"")</f>
        <v/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2"/>
      <c r="BJ22" s="32"/>
      <c r="BK22" s="32"/>
      <c r="BL22" s="32"/>
      <c r="BM22" s="32"/>
      <c r="BN22" s="32"/>
      <c r="BO22" s="32"/>
      <c r="BP22" s="32"/>
      <c r="BQ22" s="32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32"/>
      <c r="BJ23" s="32"/>
      <c r="BK23" s="32"/>
      <c r="BL23" s="32"/>
      <c r="BM23" s="32"/>
      <c r="BN23" s="32"/>
      <c r="BO23" s="32"/>
      <c r="BP23" s="32"/>
      <c r="BQ23" s="32"/>
      <c r="BR23" s="10"/>
    </row>
    <row r="24" spans="1:70" ht="7.5" customHeight="1" thickBot="1">
      <c r="A24" s="8"/>
      <c r="B24" s="62" t="s">
        <v>2152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3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2"/>
      <c r="BK24" s="32"/>
      <c r="BL24" s="32"/>
      <c r="BM24" s="32"/>
      <c r="BN24" s="32"/>
      <c r="BO24" s="32"/>
      <c r="BP24" s="32"/>
      <c r="BQ24" s="32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34"/>
      <c r="AF25" s="53">
        <v>1610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4"/>
      <c r="BJ25" s="32"/>
      <c r="BK25" s="32"/>
      <c r="BL25" s="32"/>
      <c r="BM25" s="32"/>
      <c r="BN25" s="32"/>
      <c r="BO25" s="32"/>
      <c r="BP25" s="32"/>
      <c r="BQ25" s="32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34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34"/>
      <c r="BJ26" s="32"/>
      <c r="BK26" s="32"/>
      <c r="BL26" s="32"/>
      <c r="BM26" s="32"/>
      <c r="BN26" s="32"/>
      <c r="BO26" s="32"/>
      <c r="BP26" s="32"/>
      <c r="BQ26" s="32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4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34"/>
      <c r="BJ27" s="32"/>
      <c r="BK27" s="32"/>
      <c r="BL27" s="32"/>
      <c r="BM27" s="32"/>
      <c r="BN27" s="32"/>
      <c r="BO27" s="32"/>
      <c r="BP27" s="32"/>
      <c r="BQ27" s="32"/>
      <c r="BR27" s="10"/>
    </row>
    <row r="28" spans="1:70" ht="7.5" customHeight="1">
      <c r="A28" s="8"/>
      <c r="B28" s="62" t="s">
        <v>2153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34"/>
      <c r="BJ28" s="32"/>
      <c r="BK28" s="32"/>
      <c r="BL28" s="32"/>
      <c r="BM28" s="32"/>
      <c r="BN28" s="32"/>
      <c r="BO28" s="32"/>
      <c r="BP28" s="32"/>
      <c r="BQ28" s="32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34"/>
      <c r="BJ29" s="32"/>
      <c r="BK29" s="32"/>
      <c r="BL29" s="32"/>
      <c r="BM29" s="32"/>
      <c r="BN29" s="32"/>
      <c r="BO29" s="32"/>
      <c r="BP29" s="32"/>
      <c r="BQ29" s="32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34"/>
      <c r="BJ30" s="32"/>
      <c r="BK30" s="32"/>
      <c r="BL30" s="32"/>
      <c r="BM30" s="32"/>
      <c r="BN30" s="32"/>
      <c r="BO30" s="32"/>
      <c r="BP30" s="32"/>
      <c r="BQ30" s="32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1449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4"/>
      <c r="BJ31" s="32"/>
      <c r="BK31" s="32"/>
      <c r="BL31" s="32"/>
      <c r="BM31" s="32"/>
      <c r="BN31" s="32"/>
      <c r="BO31" s="32"/>
      <c r="BP31" s="32"/>
      <c r="BQ31" s="32"/>
      <c r="BR31" s="10"/>
    </row>
    <row r="32" spans="1:70" ht="7.5" customHeight="1">
      <c r="A32" s="8"/>
      <c r="B32" s="81" t="s">
        <v>2154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34"/>
      <c r="BJ32" s="32"/>
      <c r="BK32" s="32"/>
      <c r="BL32" s="32"/>
      <c r="BM32" s="32"/>
      <c r="BN32" s="32"/>
      <c r="BO32" s="32"/>
      <c r="BP32" s="32"/>
      <c r="BQ32" s="32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4"/>
      <c r="BJ33" s="32"/>
      <c r="BK33" s="32"/>
      <c r="BL33" s="32"/>
      <c r="BM33" s="32"/>
      <c r="BN33" s="32"/>
      <c r="BO33" s="32"/>
      <c r="BP33" s="32"/>
      <c r="BQ33" s="32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4"/>
      <c r="BJ34" s="32"/>
      <c r="BK34" s="32"/>
      <c r="BL34" s="32"/>
      <c r="BM34" s="32"/>
      <c r="BN34" s="32"/>
      <c r="BO34" s="32"/>
      <c r="BP34" s="32"/>
      <c r="BQ34" s="32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4"/>
      <c r="BJ35" s="32"/>
      <c r="BK35" s="32"/>
      <c r="BL35" s="32"/>
      <c r="BM35" s="32"/>
      <c r="BN35" s="32"/>
      <c r="BO35" s="32"/>
      <c r="BP35" s="32"/>
      <c r="BQ35" s="32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43406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20218443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34"/>
      <c r="BJ36" s="32"/>
      <c r="BK36" s="32"/>
      <c r="BL36" s="32"/>
      <c r="BM36" s="32"/>
      <c r="BN36" s="32"/>
      <c r="BO36" s="32"/>
      <c r="BP36" s="32"/>
      <c r="BQ36" s="32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34"/>
      <c r="BJ37" s="32"/>
      <c r="BK37" s="32"/>
      <c r="BL37" s="32"/>
      <c r="BM37" s="32"/>
      <c r="BN37" s="32"/>
      <c r="BO37" s="32"/>
      <c r="BP37" s="32"/>
      <c r="BQ37" s="32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2088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32"/>
      <c r="BJ40" s="32"/>
      <c r="BK40" s="32"/>
      <c r="BL40" s="32"/>
      <c r="BM40" s="32"/>
      <c r="BN40" s="32"/>
      <c r="BO40" s="32"/>
      <c r="BP40" s="32"/>
      <c r="BQ40" s="32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32"/>
      <c r="BJ41" s="32"/>
      <c r="BK41" s="32"/>
      <c r="BL41" s="32"/>
      <c r="BM41" s="32"/>
      <c r="BN41" s="32"/>
      <c r="BO41" s="32"/>
      <c r="BP41" s="32"/>
      <c r="BQ41" s="32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32"/>
      <c r="BJ42" s="32"/>
      <c r="BK42" s="32"/>
      <c r="BL42" s="32"/>
      <c r="BM42" s="32"/>
      <c r="BN42" s="32"/>
      <c r="BO42" s="32"/>
      <c r="BP42" s="32"/>
      <c r="BQ42" s="32"/>
      <c r="BR42" s="10"/>
    </row>
    <row r="43" spans="1:70" ht="7.5" customHeight="1">
      <c r="A43" s="8"/>
      <c r="B43" s="50" t="str">
        <f>IF(VLOOKUP($B$40,Veriler!$A:$Y,2,)&lt;&gt;"",VLOOKUP($B$40,Veriler!$A:$Y,2,),"")</f>
        <v>7 KG ÇAMAŞIR MAKİNESİ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2"/>
      <c r="BJ43" s="32"/>
      <c r="BK43" s="32"/>
      <c r="BL43" s="32"/>
      <c r="BM43" s="32"/>
      <c r="BN43" s="32"/>
      <c r="BO43" s="32"/>
      <c r="BP43" s="32"/>
      <c r="BQ43" s="32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32"/>
      <c r="BJ44" s="32"/>
      <c r="BK44" s="32"/>
      <c r="BL44" s="32"/>
      <c r="BM44" s="32"/>
      <c r="BN44" s="32"/>
      <c r="BO44" s="32"/>
      <c r="BP44" s="32"/>
      <c r="BQ44" s="32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32"/>
      <c r="BJ45" s="32"/>
      <c r="BK45" s="32"/>
      <c r="BL45" s="32"/>
      <c r="BM45" s="32"/>
      <c r="BN45" s="32"/>
      <c r="BO45" s="32"/>
      <c r="BP45" s="32"/>
      <c r="BQ45" s="32"/>
      <c r="BR45" s="10"/>
    </row>
    <row r="46" spans="1:70" ht="7.5" customHeight="1">
      <c r="A46" s="8"/>
      <c r="B46" s="52" t="str">
        <f>IF(VLOOKUP($B$40,Veriler!$A:$Y,3,)&lt;&gt;"",VLOOKUP($B$40,Veriler!$A:$Y,3,),"")</f>
        <v>7 kg yıkama kapasitesi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32"/>
      <c r="AF46" s="52" t="str">
        <f>IF(VLOOKUP($B$40,Veriler!$A:$Y,4,)&lt;&gt;"",VLOOKUP($B$40,Veriler!$A:$Y,4,),"")</f>
        <v>A+++ Enerji Sınıfı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32"/>
      <c r="BK46" s="32"/>
      <c r="BL46" s="32"/>
      <c r="BM46" s="32"/>
      <c r="BN46" s="32"/>
      <c r="BO46" s="32"/>
      <c r="BP46" s="32"/>
      <c r="BQ46" s="32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32"/>
      <c r="BK47" s="32"/>
      <c r="BL47" s="32"/>
      <c r="BM47" s="32"/>
      <c r="BN47" s="32"/>
      <c r="BO47" s="32"/>
      <c r="BP47" s="32"/>
      <c r="BQ47" s="32"/>
      <c r="BR47" s="10"/>
    </row>
    <row r="48" spans="1:70" ht="7.5" customHeight="1">
      <c r="A48" s="8"/>
      <c r="B48" s="52" t="str">
        <f>IF(VLOOKUP($B$40,Veriler!$A:$Y,5,)&lt;&gt;"",VLOOKUP($B$40,Veriler!$A:$Y,5,),"")</f>
        <v>Beyaz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32"/>
      <c r="AF48" s="52" t="str">
        <f>IF(VLOOKUP($B$40,Veriler!$A:$Y,6,)&lt;&gt;"",VLOOKUP($B$40,Veriler!$A:$Y,6,),"")</f>
        <v>15 dk. hızlı yıkama programı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2"/>
      <c r="BJ48" s="32"/>
      <c r="BK48" s="32"/>
      <c r="BL48" s="32"/>
      <c r="BM48" s="32"/>
      <c r="BN48" s="32"/>
      <c r="BO48" s="32"/>
      <c r="BP48" s="32"/>
      <c r="BQ48" s="32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2"/>
      <c r="BJ49" s="32"/>
      <c r="BK49" s="32"/>
      <c r="BL49" s="32"/>
      <c r="BM49" s="32"/>
      <c r="BN49" s="32"/>
      <c r="BO49" s="32"/>
      <c r="BP49" s="32"/>
      <c r="BQ49" s="32"/>
      <c r="BR49" s="10"/>
    </row>
    <row r="50" spans="1:70" ht="7.5" customHeight="1">
      <c r="A50" s="8"/>
      <c r="B50" s="52" t="str">
        <f>IF(VLOOKUP($B$40,Veriler!$A:$Y,7,)&lt;&gt;"",VLOOKUP($B$40,Veriler!$A:$Y,7,),"")</f>
        <v>1000 devir sıkma kapasitesi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32"/>
      <c r="AF50" s="52" t="str">
        <f>IF(VLOOKUP($B$40,Veriler!$A:$Y,8,)&lt;&gt;"",VLOOKUP($B$40,Veriler!$A:$Y,8,),"")</f>
        <v>Bumerang gövde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32"/>
      <c r="BJ50" s="32"/>
      <c r="BK50" s="32"/>
      <c r="BL50" s="32"/>
      <c r="BM50" s="32"/>
      <c r="BN50" s="32"/>
      <c r="BO50" s="32"/>
      <c r="BP50" s="32"/>
      <c r="BQ50" s="32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3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32"/>
      <c r="BJ51" s="32"/>
      <c r="BK51" s="32"/>
      <c r="BL51" s="32"/>
      <c r="BM51" s="32"/>
      <c r="BN51" s="32"/>
      <c r="BO51" s="32"/>
      <c r="BP51" s="32"/>
      <c r="BQ51" s="32"/>
      <c r="BR51" s="10"/>
    </row>
    <row r="52" spans="1:70" ht="7.5" customHeight="1">
      <c r="A52" s="8"/>
      <c r="B52" s="52" t="str">
        <f>IF(VLOOKUP($B$40,Veriler!$A:$Y,9,)&lt;&gt;"",VLOOKUP($B$40,Veriler!$A:$Y,9,),"")</f>
        <v>Narinler/Elde yıkama programı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32"/>
      <c r="AF52" s="52" t="str">
        <f>IF(VLOOKUP($B$40,Veriler!$A:$Y,10,)&lt;&gt;"",VLOOKUP($B$40,Veriler!$A:$Y,10,),"")</f>
        <v>LED Ekran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32"/>
      <c r="BJ52" s="32"/>
      <c r="BK52" s="32"/>
      <c r="BL52" s="32"/>
      <c r="BM52" s="32"/>
      <c r="BN52" s="32"/>
      <c r="BO52" s="32"/>
      <c r="BP52" s="32"/>
      <c r="BQ52" s="32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3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32"/>
      <c r="BJ53" s="32"/>
      <c r="BK53" s="32"/>
      <c r="BL53" s="32"/>
      <c r="BM53" s="32"/>
      <c r="BN53" s="32"/>
      <c r="BO53" s="32"/>
      <c r="BP53" s="32"/>
      <c r="BQ53" s="32"/>
      <c r="BR53" s="10"/>
    </row>
    <row r="54" spans="1:70" ht="7.5" customHeight="1">
      <c r="A54" s="8"/>
      <c r="B54" s="52" t="str">
        <f>IF(VLOOKUP($B$40,Veriler!$A:$Y,11,)&lt;&gt;"",VLOOKUP($B$40,Veriler!$A:$Y,11,),"")</f>
        <v>Alerji uzmanı programı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32"/>
      <c r="AF54" s="52" t="str">
        <f>IF(VLOOKUP($B$40,Veriler!$A:$Y,12,)&lt;&gt;"",VLOOKUP($B$40,Veriler!$A:$Y,12,),"")</f>
        <v>Zaman erteleme seçeneği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32"/>
      <c r="BJ54" s="32"/>
      <c r="BK54" s="32"/>
      <c r="BL54" s="32"/>
      <c r="BM54" s="32"/>
      <c r="BN54" s="32"/>
      <c r="BO54" s="32"/>
      <c r="BP54" s="32"/>
      <c r="BQ54" s="32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32"/>
      <c r="BJ55" s="32"/>
      <c r="BK55" s="32"/>
      <c r="BL55" s="32"/>
      <c r="BM55" s="32"/>
      <c r="BN55" s="32"/>
      <c r="BO55" s="32"/>
      <c r="BP55" s="32"/>
      <c r="BQ55" s="32"/>
      <c r="BR55" s="10"/>
    </row>
    <row r="56" spans="1:70" ht="7.5" customHeight="1">
      <c r="A56" s="8"/>
      <c r="B56" s="52" t="str">
        <f>IF(VLOOKUP($B$40,Veriler!$A:$Y,13,)&lt;&gt;"",VLOOKUP($B$40,Veriler!$A:$Y,13,),"")</f>
        <v>15 farklı yıkama seçeneği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2"/>
      <c r="AF56" s="52" t="str">
        <f>IF(VLOOKUP($B$40,Veriler!$A:$Y,14,)&lt;&gt;"",VLOOKUP($B$40,Veriler!$A:$Y,14,),"")</f>
        <v/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32"/>
      <c r="BJ56" s="32"/>
      <c r="BK56" s="32"/>
      <c r="BL56" s="32"/>
      <c r="BM56" s="32"/>
      <c r="BN56" s="32"/>
      <c r="BO56" s="32"/>
      <c r="BP56" s="32"/>
      <c r="BQ56" s="32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2"/>
      <c r="BJ57" s="32"/>
      <c r="BK57" s="32"/>
      <c r="BL57" s="32"/>
      <c r="BM57" s="32"/>
      <c r="BN57" s="32"/>
      <c r="BO57" s="32"/>
      <c r="BP57" s="32"/>
      <c r="BQ57" s="32"/>
      <c r="BR57" s="10"/>
    </row>
    <row r="58" spans="1:70" ht="7.5" customHeight="1">
      <c r="A58" s="8"/>
      <c r="B58" s="52" t="str">
        <f>IF(VLOOKUP($B$40,Veriler!$A:$Y,15,)&lt;&gt;"",VLOOKUP($B$40,Veriler!$A:$Y,15,),"")</f>
        <v/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2"/>
      <c r="AF58" s="52" t="str">
        <f>IF(VLOOKUP($B$40,Veriler!$A:$Y,16,)&lt;&gt;"",VLOOKUP($B$40,Veriler!$A:$Y,16,),"")</f>
        <v/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2"/>
      <c r="BJ58" s="32"/>
      <c r="BK58" s="32"/>
      <c r="BL58" s="32"/>
      <c r="BM58" s="32"/>
      <c r="BN58" s="32"/>
      <c r="BO58" s="32"/>
      <c r="BP58" s="32"/>
      <c r="BQ58" s="32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2"/>
      <c r="BJ59" s="32"/>
      <c r="BK59" s="32"/>
      <c r="BL59" s="32"/>
      <c r="BM59" s="32"/>
      <c r="BN59" s="32"/>
      <c r="BO59" s="32"/>
      <c r="BP59" s="32"/>
      <c r="BQ59" s="32"/>
      <c r="BR59" s="10"/>
    </row>
    <row r="60" spans="1:70" ht="7.5" customHeight="1" thickBot="1">
      <c r="A60" s="8"/>
      <c r="B60" s="8"/>
      <c r="C60" s="62" t="s">
        <v>2134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  <c r="AF60" s="11" t="str">
        <f>IF(VLOOKUP($B$4,Veriler!$A:$Y,18,)&lt;&gt;"",VLOOKUP($B$4,Veriler!$A:$Y,18,),"")</f>
        <v/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32"/>
      <c r="BK60" s="32"/>
      <c r="BL60" s="32"/>
      <c r="BM60" s="32"/>
      <c r="BN60" s="32"/>
      <c r="BO60" s="32"/>
      <c r="BP60" s="32"/>
      <c r="BQ60" s="32"/>
      <c r="BR60" s="10"/>
    </row>
    <row r="61" spans="1:70" ht="7.5" customHeight="1">
      <c r="A61" s="8"/>
      <c r="B61" s="8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7"/>
      <c r="AF61" s="53">
        <v>1939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32"/>
      <c r="BK61" s="32"/>
      <c r="BL61" s="32"/>
      <c r="BM61" s="32"/>
      <c r="BN61" s="32"/>
      <c r="BO61" s="32"/>
      <c r="BP61" s="32"/>
      <c r="BQ61" s="32"/>
      <c r="BR61" s="10"/>
    </row>
    <row r="62" spans="1:70" ht="7.5" customHeight="1" thickBot="1">
      <c r="A62" s="12"/>
      <c r="B62" s="12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70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32"/>
      <c r="BK62" s="32"/>
      <c r="BL62" s="32"/>
      <c r="BM62" s="32"/>
      <c r="BN62" s="32"/>
      <c r="BO62" s="32"/>
      <c r="BP62" s="32"/>
      <c r="BQ62" s="32"/>
      <c r="BR62" s="10"/>
    </row>
    <row r="63" spans="1:70" ht="7.5" customHeight="1" thickBot="1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32"/>
      <c r="BK63" s="32"/>
      <c r="BL63" s="32"/>
      <c r="BM63" s="32"/>
      <c r="BN63" s="32"/>
      <c r="BO63" s="32"/>
      <c r="BP63" s="32"/>
      <c r="BQ63" s="32"/>
      <c r="BR63" s="10"/>
    </row>
    <row r="64" spans="1:70" ht="7.5" customHeight="1">
      <c r="A64" s="8"/>
      <c r="B64" s="8"/>
      <c r="C64" s="62" t="s">
        <v>2135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4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32"/>
      <c r="BK64" s="32"/>
      <c r="BL64" s="32"/>
      <c r="BM64" s="32"/>
      <c r="BN64" s="32"/>
      <c r="BO64" s="32"/>
      <c r="BP64" s="32"/>
      <c r="BQ64" s="32"/>
      <c r="BR64" s="10"/>
    </row>
    <row r="65" spans="1:70" ht="7.5" customHeight="1" thickBot="1">
      <c r="A65" s="8"/>
      <c r="B65" s="8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7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32"/>
      <c r="BK65" s="32"/>
      <c r="BL65" s="32"/>
      <c r="BM65" s="32"/>
      <c r="BN65" s="32"/>
      <c r="BO65" s="32"/>
      <c r="BP65" s="32"/>
      <c r="BQ65" s="32"/>
      <c r="BR65" s="10"/>
    </row>
    <row r="66" spans="1:70" ht="7.5" customHeight="1" thickBot="1">
      <c r="A66" s="8"/>
      <c r="B66" s="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32"/>
      <c r="BK66" s="32"/>
      <c r="BL66" s="32"/>
      <c r="BM66" s="32"/>
      <c r="BN66" s="32"/>
      <c r="BO66" s="32"/>
      <c r="BP66" s="32"/>
      <c r="BQ66" s="32"/>
      <c r="BR66" s="10"/>
    </row>
    <row r="67" spans="1:70" ht="7.5" customHeight="1" thickBot="1">
      <c r="A67" s="8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1660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32"/>
      <c r="BK67" s="32"/>
      <c r="BL67" s="32"/>
      <c r="BM67" s="32"/>
      <c r="BN67" s="32"/>
      <c r="BO67" s="32"/>
      <c r="BP67" s="32"/>
      <c r="BQ67" s="32"/>
      <c r="BR67" s="10"/>
    </row>
    <row r="68" spans="1:70" ht="7.5" customHeight="1">
      <c r="A68" s="8"/>
      <c r="B68" s="8"/>
      <c r="C68" s="81" t="s">
        <v>2136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3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32"/>
      <c r="BK68" s="32"/>
      <c r="BL68" s="32"/>
      <c r="BM68" s="32"/>
      <c r="BN68" s="32"/>
      <c r="BO68" s="32"/>
      <c r="BP68" s="32"/>
      <c r="BQ68" s="32"/>
      <c r="BR68" s="10"/>
    </row>
    <row r="69" spans="1:70" ht="7.5" customHeight="1">
      <c r="A69" s="8"/>
      <c r="B69" s="8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6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32"/>
      <c r="BK69" s="32"/>
      <c r="BL69" s="32"/>
      <c r="BM69" s="32"/>
      <c r="BN69" s="32"/>
      <c r="BO69" s="32"/>
      <c r="BP69" s="32"/>
      <c r="BQ69" s="32"/>
      <c r="BR69" s="10"/>
    </row>
    <row r="70" spans="1:70" ht="7.5" customHeight="1" thickBot="1">
      <c r="A70" s="8"/>
      <c r="B70" s="8"/>
      <c r="C70" s="8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9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32"/>
      <c r="BK70" s="32"/>
      <c r="BL70" s="32"/>
      <c r="BM70" s="32"/>
      <c r="BN70" s="32"/>
      <c r="BO70" s="32"/>
      <c r="BP70" s="32"/>
      <c r="BQ70" s="32"/>
      <c r="BR70" s="10"/>
    </row>
    <row r="71" spans="1:70" ht="7.5" customHeight="1" thickBot="1">
      <c r="A71" s="8"/>
      <c r="B71" s="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32"/>
      <c r="BK71" s="32"/>
      <c r="BL71" s="32"/>
      <c r="BM71" s="32"/>
      <c r="BN71" s="32"/>
      <c r="BO71" s="32"/>
      <c r="BP71" s="32"/>
      <c r="BQ71" s="32"/>
      <c r="BR71" s="10"/>
    </row>
    <row r="72" spans="1:70" ht="7.5" customHeight="1">
      <c r="A72" s="8"/>
      <c r="B72" s="8"/>
      <c r="C72" s="90" t="s">
        <v>2104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11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v>43406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20210110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32"/>
      <c r="BK72" s="32"/>
      <c r="BL72" s="32"/>
      <c r="BM72" s="32"/>
      <c r="BN72" s="32"/>
      <c r="BO72" s="32"/>
      <c r="BP72" s="32"/>
      <c r="BQ72" s="32"/>
      <c r="BR72" s="10"/>
    </row>
    <row r="73" spans="1:70" ht="7.5" customHeight="1" thickBot="1">
      <c r="A73" s="8"/>
      <c r="B73" s="8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11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32"/>
      <c r="BK73" s="32"/>
      <c r="BL73" s="32"/>
      <c r="BM73" s="32"/>
      <c r="BN73" s="32"/>
      <c r="BO73" s="32"/>
      <c r="BP73" s="32"/>
      <c r="BQ73" s="32"/>
      <c r="BR73" s="10"/>
    </row>
    <row r="74" spans="1:70" ht="7.5" customHeight="1">
      <c r="A74" s="13"/>
      <c r="B74" s="1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2045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2"/>
      <c r="BJ76" s="32"/>
      <c r="BK76" s="32"/>
      <c r="BL76" s="32"/>
      <c r="BM76" s="32"/>
      <c r="BN76" s="32"/>
      <c r="BO76" s="32"/>
      <c r="BP76" s="32"/>
      <c r="BQ76" s="32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2"/>
      <c r="BJ77" s="32"/>
      <c r="BK77" s="32"/>
      <c r="BL77" s="32"/>
      <c r="BM77" s="32"/>
      <c r="BN77" s="32"/>
      <c r="BO77" s="32"/>
      <c r="BP77" s="32"/>
      <c r="BQ77" s="32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2"/>
      <c r="BJ78" s="32"/>
      <c r="BK78" s="32"/>
      <c r="BL78" s="32"/>
      <c r="BM78" s="32"/>
      <c r="BN78" s="32"/>
      <c r="BO78" s="32"/>
      <c r="BP78" s="32"/>
      <c r="BQ78" s="32"/>
      <c r="BR78" s="10"/>
    </row>
    <row r="79" spans="1:70" ht="7.5" customHeight="1">
      <c r="A79" s="8"/>
      <c r="B79" s="50" t="str">
        <f>IF(VLOOKUP($B$76,Veriler!$A:$Y,2,)&lt;&gt;"",VLOOKUP($B$76,Veriler!$A:$Y,2,),"")</f>
        <v>8 KG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2"/>
      <c r="BJ79" s="32"/>
      <c r="BK79" s="32"/>
      <c r="BL79" s="32"/>
      <c r="BM79" s="32"/>
      <c r="BN79" s="32"/>
      <c r="BO79" s="32"/>
      <c r="BP79" s="32"/>
      <c r="BQ79" s="32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2"/>
      <c r="BJ80" s="32"/>
      <c r="BK80" s="32"/>
      <c r="BL80" s="32"/>
      <c r="BM80" s="32"/>
      <c r="BN80" s="32"/>
      <c r="BO80" s="32"/>
      <c r="BP80" s="32"/>
      <c r="BQ80" s="32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2"/>
      <c r="BJ81" s="32"/>
      <c r="BK81" s="32"/>
      <c r="BL81" s="32"/>
      <c r="BM81" s="32"/>
      <c r="BN81" s="32"/>
      <c r="BO81" s="32"/>
      <c r="BP81" s="32"/>
      <c r="BQ81" s="32"/>
      <c r="BR81" s="10"/>
    </row>
    <row r="82" spans="1:70" ht="7.5" customHeight="1">
      <c r="A82" s="8"/>
      <c r="B82" s="52" t="str">
        <f>IF(VLOOKUP($B$76,Veriler!$A:$Y,3,)&lt;&gt;"",VLOOKUP($B$76,Veriler!$A:$Y,3,),"")</f>
        <v>8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2"/>
      <c r="AF82" s="52" t="str">
        <f>IF(VLOOKUP($B$76,Veriler!$A:$Y,4,)&lt;&gt;"",VLOOKUP($B$76,Veriler!$A:$Y,4,),"")</f>
        <v>A+++ Enerji Sınıfı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2"/>
      <c r="BK82" s="32"/>
      <c r="BL82" s="32"/>
      <c r="BM82" s="32"/>
      <c r="BN82" s="32"/>
      <c r="BO82" s="32"/>
      <c r="BP82" s="32"/>
      <c r="BQ82" s="32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2"/>
      <c r="BK83" s="32"/>
      <c r="BL83" s="32"/>
      <c r="BM83" s="32"/>
      <c r="BN83" s="32"/>
      <c r="BO83" s="32"/>
      <c r="BP83" s="32"/>
      <c r="BQ83" s="32"/>
      <c r="BR83" s="10"/>
    </row>
    <row r="84" spans="1:70" ht="7.5" customHeight="1">
      <c r="A84" s="8"/>
      <c r="B84" s="52" t="str">
        <f>IF(VLOOKUP($B$76,Veriler!$A:$Y,5,)&lt;&gt;"",VLOOKUP($B$76,Veriler!$A:$Y,5,),"")</f>
        <v>Beyaz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2"/>
      <c r="AF84" s="52" t="str">
        <f>IF(VLOOKUP($B$76,Veriler!$A:$Y,6,)&lt;&gt;"",VLOOKUP($B$76,Veriler!$A:$Y,6,),"")</f>
        <v>15 dk. hızlı yıkama programı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2"/>
      <c r="BJ84" s="32"/>
      <c r="BK84" s="32"/>
      <c r="BL84" s="32"/>
      <c r="BM84" s="32"/>
      <c r="BN84" s="32"/>
      <c r="BO84" s="32"/>
      <c r="BP84" s="32"/>
      <c r="BQ84" s="32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2"/>
      <c r="BJ85" s="32"/>
      <c r="BK85" s="32"/>
      <c r="BL85" s="32"/>
      <c r="BM85" s="32"/>
      <c r="BN85" s="32"/>
      <c r="BO85" s="32"/>
      <c r="BP85" s="32"/>
      <c r="BQ85" s="32"/>
      <c r="BR85" s="10"/>
    </row>
    <row r="86" spans="1:70" ht="7.5" customHeight="1">
      <c r="A86" s="8"/>
      <c r="B86" s="52" t="str">
        <f>IF(VLOOKUP($B$76,Veriler!$A:$Y,7,)&lt;&gt;"",VLOOKUP($B$76,Veriler!$A:$Y,7,),"")</f>
        <v>1000 devir sıkma kapasitesi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2"/>
      <c r="AF86" s="52" t="str">
        <f>IF(VLOOKUP($B$76,Veriler!$A:$Y,8,)&lt;&gt;"",VLOOKUP($B$76,Veriler!$A:$Y,8,),"")</f>
        <v>Bumerang gövde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2"/>
      <c r="BJ86" s="32"/>
      <c r="BK86" s="32"/>
      <c r="BL86" s="32"/>
      <c r="BM86" s="32"/>
      <c r="BN86" s="32"/>
      <c r="BO86" s="32"/>
      <c r="BP86" s="32"/>
      <c r="BQ86" s="32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2"/>
      <c r="BJ87" s="32"/>
      <c r="BK87" s="32"/>
      <c r="BL87" s="32"/>
      <c r="BM87" s="32"/>
      <c r="BN87" s="32"/>
      <c r="BO87" s="32"/>
      <c r="BP87" s="32"/>
      <c r="BQ87" s="32"/>
      <c r="BR87" s="10"/>
    </row>
    <row r="88" spans="1:70" ht="7.5" customHeight="1">
      <c r="A88" s="8"/>
      <c r="B88" s="52" t="str">
        <f>IF(VLOOKUP($B$76,Veriler!$A:$Y,9,)&lt;&gt;"",VLOOKUP($B$76,Veriler!$A:$Y,9,),"")</f>
        <v>İnci kazan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2"/>
      <c r="AF88" s="52" t="str">
        <f>IF(VLOOKUP($B$76,Veriler!$A:$Y,10,)&lt;&gt;"",VLOOKUP($B$76,Veriler!$A:$Y,10,),"")</f>
        <v>LED Ekran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2"/>
      <c r="BJ88" s="32"/>
      <c r="BK88" s="32"/>
      <c r="BL88" s="32"/>
      <c r="BM88" s="32"/>
      <c r="BN88" s="32"/>
      <c r="BO88" s="32"/>
      <c r="BP88" s="32"/>
      <c r="BQ88" s="32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2"/>
      <c r="BJ89" s="32"/>
      <c r="BK89" s="32"/>
      <c r="BL89" s="32"/>
      <c r="BM89" s="32"/>
      <c r="BN89" s="32"/>
      <c r="BO89" s="32"/>
      <c r="BP89" s="32"/>
      <c r="BQ89" s="32"/>
      <c r="BR89" s="10"/>
    </row>
    <row r="90" spans="1:70" ht="7.5" customHeight="1">
      <c r="A90" s="8"/>
      <c r="B90" s="52" t="str">
        <f>IF(VLOOKUP($B$76,Veriler!$A:$Y,11,)&lt;&gt;"",VLOOKUP($B$76,Veriler!$A:$Y,11,),"")</f>
        <v>Twinjet Plus teknolojisi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2"/>
      <c r="AF90" s="52" t="str">
        <f>IF(VLOOKUP($B$76,Veriler!$A:$Y,12,)&lt;&gt;"",VLOOKUP($B$76,Veriler!$A:$Y,12,),"")</f>
        <v>Alerji uzmanı programı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2"/>
      <c r="BJ90" s="32"/>
      <c r="BK90" s="32"/>
      <c r="BL90" s="32"/>
      <c r="BM90" s="32"/>
      <c r="BN90" s="32"/>
      <c r="BO90" s="32"/>
      <c r="BP90" s="32"/>
      <c r="BQ90" s="32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2"/>
      <c r="BJ91" s="32"/>
      <c r="BK91" s="32"/>
      <c r="BL91" s="32"/>
      <c r="BM91" s="32"/>
      <c r="BN91" s="32"/>
      <c r="BO91" s="32"/>
      <c r="BP91" s="32"/>
      <c r="BQ91" s="32"/>
      <c r="BR91" s="10"/>
    </row>
    <row r="92" spans="1:70" ht="7.5" customHeight="1">
      <c r="A92" s="8"/>
      <c r="B92" s="52" t="str">
        <f>IF(VLOOKUP($B$76,Veriler!$A:$Y,13,)&lt;&gt;"",VLOOKUP($B$76,Veriler!$A:$Y,13,),"")</f>
        <v>Kireç kalkanı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2"/>
      <c r="AF92" s="52" t="str">
        <f>IF(VLOOKUP($B$40,Veriler!$A:$Y,14,)&lt;&gt;"",VLOOKUP($B$40,Veriler!$A:$Y,14,),"")</f>
        <v/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2"/>
      <c r="BJ92" s="32"/>
      <c r="BK92" s="32"/>
      <c r="BL92" s="32"/>
      <c r="BM92" s="32"/>
      <c r="BN92" s="32"/>
      <c r="BO92" s="32"/>
      <c r="BP92" s="32"/>
      <c r="BQ92" s="32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2"/>
      <c r="BJ93" s="32"/>
      <c r="BK93" s="32"/>
      <c r="BL93" s="32"/>
      <c r="BM93" s="32"/>
      <c r="BN93" s="32"/>
      <c r="BO93" s="32"/>
      <c r="BP93" s="32"/>
      <c r="BQ93" s="32"/>
      <c r="BR93" s="10"/>
    </row>
    <row r="94" spans="1:70" ht="7.5" customHeight="1">
      <c r="A94" s="8"/>
      <c r="B94" s="52" t="str">
        <f>IF(VLOOKUP($B$40,Veriler!$A:$Y,15,)&lt;&gt;"",VLOOKUP($B$40,Veriler!$A:$Y,15,),"")</f>
        <v/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2"/>
      <c r="AF94" s="52" t="str">
        <f>IF(VLOOKUP($B$40,Veriler!$A:$Y,16,)&lt;&gt;"",VLOOKUP($B$40,Veriler!$A:$Y,16,),"")</f>
        <v/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2"/>
      <c r="BJ94" s="32"/>
      <c r="BK94" s="32"/>
      <c r="BL94" s="32"/>
      <c r="BM94" s="32"/>
      <c r="BN94" s="32"/>
      <c r="BO94" s="32"/>
      <c r="BP94" s="32"/>
      <c r="BQ94" s="32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2"/>
      <c r="BJ95" s="32"/>
      <c r="BK95" s="32"/>
      <c r="BL95" s="32"/>
      <c r="BM95" s="32"/>
      <c r="BN95" s="32"/>
      <c r="BO95" s="32"/>
      <c r="BP95" s="32"/>
      <c r="BQ95" s="32"/>
      <c r="BR95" s="10"/>
    </row>
    <row r="96" spans="1:70" ht="7.5" customHeight="1" thickBot="1">
      <c r="A96" s="8"/>
      <c r="B96" s="8"/>
      <c r="C96" s="62" t="s">
        <v>2134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4"/>
      <c r="AF96" s="11" t="str">
        <f>IF(VLOOKUP($B$4,Veriler!$A:$Y,18,)&lt;&gt;"",VLOOKUP($B$4,Veriler!$A:$Y,18,),"")</f>
        <v/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2"/>
      <c r="BK96" s="32"/>
      <c r="BL96" s="32"/>
      <c r="BM96" s="32"/>
      <c r="BN96" s="32"/>
      <c r="BO96" s="32"/>
      <c r="BP96" s="32"/>
      <c r="BQ96" s="32"/>
      <c r="BR96" s="10"/>
    </row>
    <row r="97" spans="1:70" ht="7.5" customHeight="1">
      <c r="A97" s="8"/>
      <c r="B97" s="8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7"/>
      <c r="AF97" s="53">
        <v>2419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2"/>
      <c r="BK97" s="32"/>
      <c r="BL97" s="32"/>
      <c r="BM97" s="32"/>
      <c r="BN97" s="32"/>
      <c r="BO97" s="32"/>
      <c r="BP97" s="32"/>
      <c r="BQ97" s="32"/>
      <c r="BR97" s="10"/>
    </row>
    <row r="98" spans="1:70" ht="7.5" customHeight="1" thickBot="1">
      <c r="A98" s="12"/>
      <c r="B98" s="12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70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2"/>
      <c r="BK98" s="32"/>
      <c r="BL98" s="32"/>
      <c r="BM98" s="32"/>
      <c r="BN98" s="32"/>
      <c r="BO98" s="32"/>
      <c r="BP98" s="32"/>
      <c r="BQ98" s="32"/>
      <c r="BR98" s="10"/>
    </row>
    <row r="99" spans="1:70" ht="7.5" customHeight="1" thickBot="1">
      <c r="A99" s="12"/>
      <c r="B99" s="1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2"/>
      <c r="BK99" s="32"/>
      <c r="BL99" s="32"/>
      <c r="BM99" s="32"/>
      <c r="BN99" s="32"/>
      <c r="BO99" s="32"/>
      <c r="BP99" s="32"/>
      <c r="BQ99" s="32"/>
      <c r="BR99" s="10"/>
    </row>
    <row r="100" spans="1:70" ht="7.5" customHeight="1">
      <c r="A100" s="8"/>
      <c r="B100" s="8"/>
      <c r="C100" s="62" t="s">
        <v>2135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4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2"/>
      <c r="BK100" s="32"/>
      <c r="BL100" s="32"/>
      <c r="BM100" s="32"/>
      <c r="BN100" s="32"/>
      <c r="BO100" s="32"/>
      <c r="BP100" s="32"/>
      <c r="BQ100" s="32"/>
      <c r="BR100" s="10"/>
    </row>
    <row r="101" spans="1:70" ht="7.5" customHeight="1" thickBot="1">
      <c r="A101" s="8"/>
      <c r="B101" s="8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7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2"/>
      <c r="BK101" s="32"/>
      <c r="BL101" s="32"/>
      <c r="BM101" s="32"/>
      <c r="BN101" s="32"/>
      <c r="BO101" s="32"/>
      <c r="BP101" s="32"/>
      <c r="BQ101" s="32"/>
      <c r="BR101" s="10"/>
    </row>
    <row r="102" spans="1:70" ht="7.5" customHeight="1" thickBot="1">
      <c r="A102" s="8"/>
      <c r="B102" s="8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70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2"/>
      <c r="BK102" s="32"/>
      <c r="BL102" s="32"/>
      <c r="BM102" s="32"/>
      <c r="BN102" s="32"/>
      <c r="BO102" s="32"/>
      <c r="BP102" s="32"/>
      <c r="BQ102" s="32"/>
      <c r="BR102" s="10"/>
    </row>
    <row r="103" spans="1:70" ht="7.5" customHeight="1" thickBot="1">
      <c r="A103" s="8"/>
      <c r="B103" s="8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2199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2"/>
      <c r="BK103" s="32"/>
      <c r="BL103" s="32"/>
      <c r="BM103" s="32"/>
      <c r="BN103" s="32"/>
      <c r="BO103" s="32"/>
      <c r="BP103" s="32"/>
      <c r="BQ103" s="32"/>
      <c r="BR103" s="10"/>
    </row>
    <row r="104" spans="1:70" ht="7.5" customHeight="1">
      <c r="A104" s="8"/>
      <c r="B104" s="8"/>
      <c r="C104" s="81" t="s">
        <v>2136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3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2"/>
      <c r="BK104" s="32"/>
      <c r="BL104" s="32"/>
      <c r="BM104" s="32"/>
      <c r="BN104" s="32"/>
      <c r="BO104" s="32"/>
      <c r="BP104" s="32"/>
      <c r="BQ104" s="32"/>
      <c r="BR104" s="10"/>
    </row>
    <row r="105" spans="1:70" ht="7.5" customHeight="1">
      <c r="A105" s="8"/>
      <c r="B105" s="8"/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6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2"/>
      <c r="BK105" s="32"/>
      <c r="BL105" s="32"/>
      <c r="BM105" s="32"/>
      <c r="BN105" s="32"/>
      <c r="BO105" s="32"/>
      <c r="BP105" s="32"/>
      <c r="BQ105" s="32"/>
      <c r="BR105" s="10"/>
    </row>
    <row r="106" spans="1:70" ht="7.5" customHeight="1" thickBot="1">
      <c r="A106" s="8"/>
      <c r="B106" s="8"/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9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2"/>
      <c r="BK106" s="32"/>
      <c r="BL106" s="32"/>
      <c r="BM106" s="32"/>
      <c r="BN106" s="32"/>
      <c r="BO106" s="32"/>
      <c r="BP106" s="32"/>
      <c r="BQ106" s="32"/>
      <c r="BR106" s="10"/>
    </row>
    <row r="107" spans="1:70" ht="7.5" customHeight="1" thickBot="1">
      <c r="A107" s="8"/>
      <c r="B107" s="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2"/>
      <c r="BK107" s="32"/>
      <c r="BL107" s="32"/>
      <c r="BM107" s="32"/>
      <c r="BN107" s="32"/>
      <c r="BO107" s="32"/>
      <c r="BP107" s="32"/>
      <c r="BQ107" s="32"/>
      <c r="BR107" s="10"/>
    </row>
    <row r="108" spans="1:70" ht="7.5" customHeight="1">
      <c r="A108" s="8"/>
      <c r="B108" s="8"/>
      <c r="C108" s="90" t="s">
        <v>2104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11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v>43406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20210111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2"/>
      <c r="BK108" s="32"/>
      <c r="BL108" s="32"/>
      <c r="BM108" s="32"/>
      <c r="BN108" s="32"/>
      <c r="BO108" s="32"/>
      <c r="BP108" s="32"/>
      <c r="BQ108" s="32"/>
      <c r="BR108" s="10"/>
    </row>
    <row r="109" spans="1:70" ht="7.5" customHeight="1" thickBot="1">
      <c r="A109" s="8"/>
      <c r="B109" s="8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11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2"/>
      <c r="BK109" s="32"/>
      <c r="BL109" s="32"/>
      <c r="BM109" s="32"/>
      <c r="BN109" s="32"/>
      <c r="BO109" s="32"/>
      <c r="BP109" s="32"/>
      <c r="BQ109" s="32"/>
      <c r="BR109" s="10"/>
    </row>
    <row r="110" spans="1:70" ht="7.5" customHeight="1">
      <c r="A110" s="13"/>
      <c r="B110" s="13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AF103:AN107"/>
    <mergeCell ref="AO103:BH107"/>
    <mergeCell ref="AF108:AS109"/>
    <mergeCell ref="AT108:BH109"/>
    <mergeCell ref="C96:AE98"/>
    <mergeCell ref="C100:AE102"/>
    <mergeCell ref="C104:AE106"/>
    <mergeCell ref="C108:P109"/>
    <mergeCell ref="B92:AD93"/>
    <mergeCell ref="AF92:BH93"/>
    <mergeCell ref="B94:AD95"/>
    <mergeCell ref="AF94:BH95"/>
    <mergeCell ref="AF97:BH101"/>
    <mergeCell ref="B86:AD87"/>
    <mergeCell ref="AF86:BH87"/>
    <mergeCell ref="B88:AD89"/>
    <mergeCell ref="AF88:BH89"/>
    <mergeCell ref="B90:AD91"/>
    <mergeCell ref="AF90:BH91"/>
    <mergeCell ref="C68:AE70"/>
    <mergeCell ref="C72:P73"/>
    <mergeCell ref="B84:AD85"/>
    <mergeCell ref="AF84:BH85"/>
    <mergeCell ref="B76:BH78"/>
    <mergeCell ref="B79:BH81"/>
    <mergeCell ref="B82:AD83"/>
    <mergeCell ref="AF82:BH83"/>
    <mergeCell ref="AF72:AS73"/>
    <mergeCell ref="AT72:BH73"/>
    <mergeCell ref="AF25:BH29"/>
    <mergeCell ref="AF31:AN35"/>
    <mergeCell ref="AO31:BH35"/>
    <mergeCell ref="B14:AD15"/>
    <mergeCell ref="AF14:BH15"/>
    <mergeCell ref="B16:AD17"/>
    <mergeCell ref="AF16:BH17"/>
    <mergeCell ref="B18:AD19"/>
    <mergeCell ref="AF18:BH19"/>
    <mergeCell ref="B20:AD21"/>
    <mergeCell ref="AF20:BH21"/>
    <mergeCell ref="B22:AD23"/>
    <mergeCell ref="AF22:BH23"/>
    <mergeCell ref="B24:AD26"/>
    <mergeCell ref="B28:AD30"/>
    <mergeCell ref="B32:AD34"/>
    <mergeCell ref="B4:BH6"/>
    <mergeCell ref="B7:BH9"/>
    <mergeCell ref="B10:AD11"/>
    <mergeCell ref="AF10:BH11"/>
    <mergeCell ref="B12:AD13"/>
    <mergeCell ref="AF12:BH13"/>
    <mergeCell ref="AF67:AN71"/>
    <mergeCell ref="AO67:BH71"/>
    <mergeCell ref="B43:BH45"/>
    <mergeCell ref="B40:BH42"/>
    <mergeCell ref="B48:AD49"/>
    <mergeCell ref="AF48:BH49"/>
    <mergeCell ref="B50:AD51"/>
    <mergeCell ref="AF50:BH51"/>
    <mergeCell ref="B46:AD47"/>
    <mergeCell ref="AF46:BH47"/>
    <mergeCell ref="B52:AD53"/>
    <mergeCell ref="AF52:BH53"/>
    <mergeCell ref="B54:AD55"/>
    <mergeCell ref="AF54:BH55"/>
    <mergeCell ref="B56:AD57"/>
    <mergeCell ref="AF56:BH57"/>
    <mergeCell ref="B36:O37"/>
    <mergeCell ref="C60:AE62"/>
    <mergeCell ref="AF36:AS37"/>
    <mergeCell ref="AT36:BH37"/>
    <mergeCell ref="AF61:BH65"/>
    <mergeCell ref="B58:AD59"/>
    <mergeCell ref="AF58:BH59"/>
    <mergeCell ref="C64:AE6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R110"/>
  <sheetViews>
    <sheetView topLeftCell="A4" workbookViewId="0">
      <selection activeCell="AD115" sqref="AD115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2046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32"/>
      <c r="BJ4" s="32"/>
      <c r="BK4" s="32"/>
      <c r="BL4" s="32"/>
      <c r="BM4" s="32"/>
      <c r="BN4" s="32"/>
      <c r="BO4" s="32"/>
      <c r="BP4" s="32"/>
      <c r="BQ4" s="32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32"/>
      <c r="BJ5" s="32"/>
      <c r="BK5" s="32"/>
      <c r="BL5" s="32"/>
      <c r="BM5" s="32"/>
      <c r="BN5" s="32"/>
      <c r="BO5" s="32"/>
      <c r="BP5" s="32"/>
      <c r="BQ5" s="32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32"/>
      <c r="BJ6" s="32"/>
      <c r="BK6" s="32"/>
      <c r="BL6" s="32"/>
      <c r="BM6" s="32"/>
      <c r="BN6" s="32"/>
      <c r="BO6" s="32"/>
      <c r="BP6" s="32"/>
      <c r="BQ6" s="32"/>
      <c r="BR6" s="10"/>
    </row>
    <row r="7" spans="1:70" ht="7.5" customHeight="1">
      <c r="A7" s="8"/>
      <c r="B7" s="50" t="str">
        <f>IF(VLOOKUP($B$4,Veriler!$A:$Y,2,)&lt;&gt;"",VLOOKUP($B$4,Veriler!$A:$Y,2,),"")</f>
        <v>9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32"/>
      <c r="BJ7" s="32"/>
      <c r="BK7" s="32"/>
      <c r="BL7" s="32"/>
      <c r="BM7" s="32"/>
      <c r="BN7" s="32"/>
      <c r="BO7" s="32"/>
      <c r="BP7" s="32"/>
      <c r="BQ7" s="32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2"/>
      <c r="BJ8" s="32"/>
      <c r="BK8" s="32"/>
      <c r="BL8" s="32"/>
      <c r="BM8" s="32"/>
      <c r="BN8" s="32"/>
      <c r="BO8" s="32"/>
      <c r="BP8" s="32"/>
      <c r="BQ8" s="32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32"/>
      <c r="BJ9" s="32"/>
      <c r="BK9" s="32"/>
      <c r="BL9" s="32"/>
      <c r="BM9" s="32"/>
      <c r="BN9" s="32"/>
      <c r="BO9" s="32"/>
      <c r="BP9" s="32"/>
      <c r="BQ9" s="32"/>
      <c r="BR9" s="10"/>
    </row>
    <row r="10" spans="1:70" ht="7.5" customHeight="1">
      <c r="A10" s="8"/>
      <c r="B10" s="52" t="str">
        <f>IF(VLOOKUP($B$4,Veriler!$A:$Y,3,)&lt;&gt;"",VLOOKUP($B$4,Veriler!$A:$Y,3,),"")</f>
        <v>9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2"/>
      <c r="AF10" s="52" t="str">
        <f>IF(VLOOKUP($B$4,Veriler!$A:$Y,4,)&lt;&gt;"",VLOOKUP($B$4,Veriler!$A:$Y,4,),"")</f>
        <v>A+++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32"/>
      <c r="BK10" s="32"/>
      <c r="BL10" s="32"/>
      <c r="BM10" s="32"/>
      <c r="BN10" s="32"/>
      <c r="BO10" s="32"/>
      <c r="BP10" s="32"/>
      <c r="BQ10" s="32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32"/>
      <c r="BK11" s="32"/>
      <c r="BL11" s="32"/>
      <c r="BM11" s="32"/>
      <c r="BN11" s="32"/>
      <c r="BO11" s="32"/>
      <c r="BP11" s="32"/>
      <c r="BQ11" s="32"/>
      <c r="BR11" s="10"/>
    </row>
    <row r="12" spans="1:70" ht="7.5" customHeight="1">
      <c r="A12" s="8"/>
      <c r="B12" s="52" t="str">
        <f>IF(VLOOKUP($B$4,Veriler!$A:$Y,5,)&lt;&gt;"",VLOOKUP($B$4,Veriler!$A:$Y,5,),"")</f>
        <v>Beyaz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2"/>
      <c r="AF12" s="52" t="str">
        <f>IF(VLOOKUP($B$4,Veriler!$A:$Y,6,)&lt;&gt;"",VLOOKUP($B$4,Veriler!$A:$Y,6,),"")</f>
        <v>1000 devir sıkma kapasitesi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2"/>
      <c r="BJ12" s="32"/>
      <c r="BK12" s="32"/>
      <c r="BL12" s="32"/>
      <c r="BM12" s="32"/>
      <c r="BN12" s="32"/>
      <c r="BO12" s="32"/>
      <c r="BP12" s="32"/>
      <c r="BQ12" s="32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32"/>
      <c r="BJ13" s="32"/>
      <c r="BK13" s="32"/>
      <c r="BL13" s="32"/>
      <c r="BM13" s="32"/>
      <c r="BN13" s="32"/>
      <c r="BO13" s="32"/>
      <c r="BP13" s="32"/>
      <c r="BQ13" s="32"/>
      <c r="BR13" s="10"/>
    </row>
    <row r="14" spans="1:70" ht="7.5" customHeight="1">
      <c r="A14" s="8"/>
      <c r="B14" s="52" t="str">
        <f>IF(VLOOKUP($B$4,Veriler!$A:$Y,7,)&lt;&gt;"",VLOOKUP($B$4,Veriler!$A:$Y,7,),"")</f>
        <v>Bumerang gövde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2"/>
      <c r="AF14" s="52" t="str">
        <f>IF(VLOOKUP($B$4,Veriler!$A:$Y,8,)&lt;&gt;"",VLOOKUP($B$4,Veriler!$A:$Y,8,),"")</f>
        <v>İnci kazan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32"/>
      <c r="BJ14" s="32"/>
      <c r="BK14" s="32"/>
      <c r="BL14" s="32"/>
      <c r="BM14" s="32"/>
      <c r="BN14" s="32"/>
      <c r="BO14" s="32"/>
      <c r="BP14" s="32"/>
      <c r="BQ14" s="32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32"/>
      <c r="BJ15" s="32"/>
      <c r="BK15" s="32"/>
      <c r="BL15" s="32"/>
      <c r="BM15" s="32"/>
      <c r="BN15" s="32"/>
      <c r="BO15" s="32"/>
      <c r="BP15" s="32"/>
      <c r="BQ15" s="32"/>
      <c r="BR15" s="10"/>
    </row>
    <row r="16" spans="1:70" ht="7.5" customHeight="1">
      <c r="A16" s="8"/>
      <c r="B16" s="52" t="str">
        <f>IF(VLOOKUP($B$4,Veriler!$A:$Y,9,)&lt;&gt;"",VLOOKUP($B$4,Veriler!$A:$Y,9,),"")</f>
        <v>LCD Ekran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2"/>
      <c r="AF16" s="52" t="str">
        <f>IF(VLOOKUP($B$4,Veriler!$A:$Y,10,)&lt;&gt;"",VLOOKUP($B$4,Veriler!$A:$Y,10,),"")</f>
        <v>Twinjet Plus teknolojisi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32"/>
      <c r="BJ16" s="32"/>
      <c r="BK16" s="32"/>
      <c r="BL16" s="32"/>
      <c r="BM16" s="32"/>
      <c r="BN16" s="32"/>
      <c r="BO16" s="32"/>
      <c r="BP16" s="32"/>
      <c r="BQ16" s="32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32"/>
      <c r="BJ17" s="32"/>
      <c r="BK17" s="32"/>
      <c r="BL17" s="32"/>
      <c r="BM17" s="32"/>
      <c r="BN17" s="32"/>
      <c r="BO17" s="32"/>
      <c r="BP17" s="32"/>
      <c r="BQ17" s="32"/>
      <c r="BR17" s="10"/>
    </row>
    <row r="18" spans="1:70" ht="7.5" customHeight="1">
      <c r="A18" s="8"/>
      <c r="B18" s="52" t="str">
        <f>IF(VLOOKUP($B$4,Veriler!$A:$Y,11,)&lt;&gt;"",VLOOKUP($B$4,Veriler!$A:$Y,11,),"")</f>
        <v>Alerji uzmanı programı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2"/>
      <c r="AF18" s="52" t="str">
        <f>IF(VLOOKUP($B$4,Veriler!$A:$Y,12,)&lt;&gt;"",VLOOKUP($B$4,Veriler!$A:$Y,12,),"")</f>
        <v>Yorgan programı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2"/>
      <c r="BJ18" s="32"/>
      <c r="BK18" s="32"/>
      <c r="BL18" s="32"/>
      <c r="BM18" s="32"/>
      <c r="BN18" s="32"/>
      <c r="BO18" s="32"/>
      <c r="BP18" s="32"/>
      <c r="BQ18" s="32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32"/>
      <c r="BJ19" s="32"/>
      <c r="BK19" s="32"/>
      <c r="BL19" s="32"/>
      <c r="BM19" s="32"/>
      <c r="BN19" s="32"/>
      <c r="BO19" s="32"/>
      <c r="BP19" s="32"/>
      <c r="BQ19" s="32"/>
      <c r="BR19" s="10"/>
    </row>
    <row r="20" spans="1:70" ht="7.5" customHeight="1">
      <c r="A20" s="8"/>
      <c r="B20" s="52" t="str">
        <f>IF(VLOOKUP($B$4,Veriler!$A:$Y,13,)&lt;&gt;"",VLOOKUP($B$4,Veriler!$A:$Y,13,),"")</f>
        <v>Perde yıkama programı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2"/>
      <c r="AF20" s="52" t="str">
        <f>IF(VLOOKUP($B$4,Veriler!$A:$Y,14,)&lt;&gt;"",VLOOKUP($B$4,Veriler!$A:$Y,14,),"")</f>
        <v>Kireç kalkanı teknolojisi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32"/>
      <c r="BJ20" s="32"/>
      <c r="BK20" s="32"/>
      <c r="BL20" s="32"/>
      <c r="BM20" s="32"/>
      <c r="BN20" s="32"/>
      <c r="BO20" s="32"/>
      <c r="BP20" s="32"/>
      <c r="BQ20" s="32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2"/>
      <c r="BJ21" s="32"/>
      <c r="BK21" s="32"/>
      <c r="BL21" s="32"/>
      <c r="BM21" s="32"/>
      <c r="BN21" s="32"/>
      <c r="BO21" s="32"/>
      <c r="BP21" s="32"/>
      <c r="BQ21" s="32"/>
      <c r="BR21" s="10"/>
    </row>
    <row r="22" spans="1:70" ht="7.5" customHeight="1">
      <c r="A22" s="8"/>
      <c r="B22" s="52" t="str">
        <f>IF(VLOOKUP($B$4,Veriler!$A:$Y,15,)&lt;&gt;"",VLOOKUP($B$4,Veriler!$A:$Y,15,),"")</f>
        <v>Yarım yük fonksiyonu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2"/>
      <c r="AF22" s="52" t="str">
        <f>IF(VLOOKUP($B$4,Veriler!$A:$Y,16,)&lt;&gt;"",VLOOKUP($B$4,Veriler!$A:$Y,16,),"")</f>
        <v>3 YIL GARANTİSİ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2"/>
      <c r="BJ22" s="32"/>
      <c r="BK22" s="32"/>
      <c r="BL22" s="32"/>
      <c r="BM22" s="32"/>
      <c r="BN22" s="32"/>
      <c r="BO22" s="32"/>
      <c r="BP22" s="32"/>
      <c r="BQ22" s="32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32"/>
      <c r="BJ23" s="32"/>
      <c r="BK23" s="32"/>
      <c r="BL23" s="32"/>
      <c r="BM23" s="32"/>
      <c r="BN23" s="32"/>
      <c r="BO23" s="32"/>
      <c r="BP23" s="32"/>
      <c r="BQ23" s="32"/>
      <c r="BR23" s="10"/>
    </row>
    <row r="24" spans="1:70" ht="7.5" customHeight="1" thickBot="1">
      <c r="A24" s="8"/>
      <c r="B24" s="62" t="s">
        <v>2131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3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2"/>
      <c r="BK24" s="32"/>
      <c r="BL24" s="32"/>
      <c r="BM24" s="32"/>
      <c r="BN24" s="32"/>
      <c r="BO24" s="32"/>
      <c r="BP24" s="32"/>
      <c r="BQ24" s="32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34"/>
      <c r="AF25" s="53">
        <v>2529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4"/>
      <c r="BJ25" s="32"/>
      <c r="BK25" s="32"/>
      <c r="BL25" s="32"/>
      <c r="BM25" s="32"/>
      <c r="BN25" s="32"/>
      <c r="BO25" s="32"/>
      <c r="BP25" s="32"/>
      <c r="BQ25" s="32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34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34"/>
      <c r="BJ26" s="32"/>
      <c r="BK26" s="32"/>
      <c r="BL26" s="32"/>
      <c r="BM26" s="32"/>
      <c r="BN26" s="32"/>
      <c r="BO26" s="32"/>
      <c r="BP26" s="32"/>
      <c r="BQ26" s="32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4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34"/>
      <c r="BJ27" s="32"/>
      <c r="BK27" s="32"/>
      <c r="BL27" s="32"/>
      <c r="BM27" s="32"/>
      <c r="BN27" s="32"/>
      <c r="BO27" s="32"/>
      <c r="BP27" s="32"/>
      <c r="BQ27" s="32"/>
      <c r="BR27" s="10"/>
    </row>
    <row r="28" spans="1:70" ht="7.5" customHeight="1">
      <c r="A28" s="8"/>
      <c r="B28" s="62" t="s">
        <v>2132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34"/>
      <c r="BJ28" s="32"/>
      <c r="BK28" s="32"/>
      <c r="BL28" s="32"/>
      <c r="BM28" s="32"/>
      <c r="BN28" s="32"/>
      <c r="BO28" s="32"/>
      <c r="BP28" s="32"/>
      <c r="BQ28" s="32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34"/>
      <c r="BJ29" s="32"/>
      <c r="BK29" s="32"/>
      <c r="BL29" s="32"/>
      <c r="BM29" s="32"/>
      <c r="BN29" s="32"/>
      <c r="BO29" s="32"/>
      <c r="BP29" s="32"/>
      <c r="BQ29" s="32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34"/>
      <c r="BJ30" s="32"/>
      <c r="BK30" s="32"/>
      <c r="BL30" s="32"/>
      <c r="BM30" s="32"/>
      <c r="BN30" s="32"/>
      <c r="BO30" s="32"/>
      <c r="BP30" s="32"/>
      <c r="BQ30" s="32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2379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4"/>
      <c r="BJ31" s="32"/>
      <c r="BK31" s="32"/>
      <c r="BL31" s="32"/>
      <c r="BM31" s="32"/>
      <c r="BN31" s="32"/>
      <c r="BO31" s="32"/>
      <c r="BP31" s="32"/>
      <c r="BQ31" s="32"/>
      <c r="BR31" s="10"/>
    </row>
    <row r="32" spans="1:70" ht="7.5" customHeight="1">
      <c r="A32" s="8"/>
      <c r="B32" s="81" t="s">
        <v>2133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34"/>
      <c r="BJ32" s="32"/>
      <c r="BK32" s="32"/>
      <c r="BL32" s="32"/>
      <c r="BM32" s="32"/>
      <c r="BN32" s="32"/>
      <c r="BO32" s="32"/>
      <c r="BP32" s="32"/>
      <c r="BQ32" s="32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4"/>
      <c r="BJ33" s="32"/>
      <c r="BK33" s="32"/>
      <c r="BL33" s="32"/>
      <c r="BM33" s="32"/>
      <c r="BN33" s="32"/>
      <c r="BO33" s="32"/>
      <c r="BP33" s="32"/>
      <c r="BQ33" s="32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4"/>
      <c r="BJ34" s="32"/>
      <c r="BK34" s="32"/>
      <c r="BL34" s="32"/>
      <c r="BM34" s="32"/>
      <c r="BN34" s="32"/>
      <c r="BO34" s="32"/>
      <c r="BP34" s="32"/>
      <c r="BQ34" s="32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4"/>
      <c r="BJ35" s="32"/>
      <c r="BK35" s="32"/>
      <c r="BL35" s="32"/>
      <c r="BM35" s="32"/>
      <c r="BN35" s="32"/>
      <c r="BO35" s="32"/>
      <c r="BP35" s="32"/>
      <c r="BQ35" s="32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43446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20210113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34"/>
      <c r="BJ36" s="32"/>
      <c r="BK36" s="32"/>
      <c r="BL36" s="32"/>
      <c r="BM36" s="32"/>
      <c r="BN36" s="32"/>
      <c r="BO36" s="32"/>
      <c r="BP36" s="32"/>
      <c r="BQ36" s="32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34"/>
      <c r="BJ37" s="32"/>
      <c r="BK37" s="32"/>
      <c r="BL37" s="32"/>
      <c r="BM37" s="32"/>
      <c r="BN37" s="32"/>
      <c r="BO37" s="32"/>
      <c r="BP37" s="32"/>
      <c r="BQ37" s="32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2086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32"/>
      <c r="BJ40" s="32"/>
      <c r="BK40" s="32"/>
      <c r="BL40" s="32"/>
      <c r="BM40" s="32"/>
      <c r="BN40" s="32"/>
      <c r="BO40" s="32"/>
      <c r="BP40" s="32"/>
      <c r="BQ40" s="32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32"/>
      <c r="BJ41" s="32"/>
      <c r="BK41" s="32"/>
      <c r="BL41" s="32"/>
      <c r="BM41" s="32"/>
      <c r="BN41" s="32"/>
      <c r="BO41" s="32"/>
      <c r="BP41" s="32"/>
      <c r="BQ41" s="32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32"/>
      <c r="BJ42" s="32"/>
      <c r="BK42" s="32"/>
      <c r="BL42" s="32"/>
      <c r="BM42" s="32"/>
      <c r="BN42" s="32"/>
      <c r="BO42" s="32"/>
      <c r="BP42" s="32"/>
      <c r="BQ42" s="32"/>
      <c r="BR42" s="10"/>
    </row>
    <row r="43" spans="1:70" ht="7.5" customHeight="1">
      <c r="A43" s="8"/>
      <c r="B43" s="50" t="str">
        <f>IF(VLOOKUP($B$40,Veriler!$A:$Y,2,)&lt;&gt;"",VLOOKUP($B$40,Veriler!$A:$Y,2,),"")</f>
        <v>9 KİLO ÇAMAŞIR MAKİNASI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2"/>
      <c r="BJ43" s="32"/>
      <c r="BK43" s="32"/>
      <c r="BL43" s="32"/>
      <c r="BM43" s="32"/>
      <c r="BN43" s="32"/>
      <c r="BO43" s="32"/>
      <c r="BP43" s="32"/>
      <c r="BQ43" s="32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32"/>
      <c r="BJ44" s="32"/>
      <c r="BK44" s="32"/>
      <c r="BL44" s="32"/>
      <c r="BM44" s="32"/>
      <c r="BN44" s="32"/>
      <c r="BO44" s="32"/>
      <c r="BP44" s="32"/>
      <c r="BQ44" s="32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32"/>
      <c r="BJ45" s="32"/>
      <c r="BK45" s="32"/>
      <c r="BL45" s="32"/>
      <c r="BM45" s="32"/>
      <c r="BN45" s="32"/>
      <c r="BO45" s="32"/>
      <c r="BP45" s="32"/>
      <c r="BQ45" s="32"/>
      <c r="BR45" s="10"/>
    </row>
    <row r="46" spans="1:70" ht="7.5" customHeight="1">
      <c r="A46" s="8"/>
      <c r="B46" s="52" t="str">
        <f>IF(VLOOKUP($B$40,Veriler!$A:$Y,3,)&lt;&gt;"",VLOOKUP($B$40,Veriler!$A:$Y,3,),"")</f>
        <v>1000 Devir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32"/>
      <c r="AF46" s="52" t="str">
        <f>IF(VLOOKUP($B$40,Veriler!$A:$Y,4,)&lt;&gt;"",VLOOKUP($B$40,Veriler!$A:$Y,4,),"")</f>
        <v>A++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32"/>
      <c r="BK46" s="32"/>
      <c r="BL46" s="32"/>
      <c r="BM46" s="32"/>
      <c r="BN46" s="32"/>
      <c r="BO46" s="32"/>
      <c r="BP46" s="32"/>
      <c r="BQ46" s="32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32"/>
      <c r="BK47" s="32"/>
      <c r="BL47" s="32"/>
      <c r="BM47" s="32"/>
      <c r="BN47" s="32"/>
      <c r="BO47" s="32"/>
      <c r="BP47" s="32"/>
      <c r="BQ47" s="32"/>
      <c r="BR47" s="10"/>
    </row>
    <row r="48" spans="1:70" ht="7.5" customHeight="1">
      <c r="A48" s="8"/>
      <c r="B48" s="52" t="str">
        <f>IF(VLOOKUP($B$40,Veriler!$A:$Y,5,)&lt;&gt;"",VLOOKUP($B$40,Veriler!$A:$Y,5,),"")</f>
        <v>58 dB Ses seviyesi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32"/>
      <c r="AF48" s="52" t="str">
        <f>IF(VLOOKUP($B$40,Veriler!$A:$Y,6,)&lt;&gt;"",VLOOKUP($B$40,Veriler!$A:$Y,6,),"")</f>
        <v>12 Dk Jet Yıkama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2"/>
      <c r="BJ48" s="32"/>
      <c r="BK48" s="32"/>
      <c r="BL48" s="32"/>
      <c r="BM48" s="32"/>
      <c r="BN48" s="32"/>
      <c r="BO48" s="32"/>
      <c r="BP48" s="32"/>
      <c r="BQ48" s="32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2"/>
      <c r="BJ49" s="32"/>
      <c r="BK49" s="32"/>
      <c r="BL49" s="32"/>
      <c r="BM49" s="32"/>
      <c r="BN49" s="32"/>
      <c r="BO49" s="32"/>
      <c r="BP49" s="32"/>
      <c r="BQ49" s="32"/>
      <c r="BR49" s="10"/>
    </row>
    <row r="50" spans="1:70" ht="7.5" customHeight="1">
      <c r="A50" s="8"/>
      <c r="B50" s="52" t="str">
        <f>IF(VLOOKUP($B$40,Veriler!$A:$Y,7,)&lt;&gt;"",VLOOKUP($B$40,Veriler!$A:$Y,7,),"")</f>
        <v>İnci Kazan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32"/>
      <c r="AF50" s="52" t="str">
        <f>IF(VLOOKUP($B$40,Veriler!$A:$Y,8,)&lt;&gt;"",VLOOKUP($B$40,Veriler!$A:$Y,8,),"")</f>
        <v>Bumerang gövde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32"/>
      <c r="BJ50" s="32"/>
      <c r="BK50" s="32"/>
      <c r="BL50" s="32"/>
      <c r="BM50" s="32"/>
      <c r="BN50" s="32"/>
      <c r="BO50" s="32"/>
      <c r="BP50" s="32"/>
      <c r="BQ50" s="32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3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32"/>
      <c r="BJ51" s="32"/>
      <c r="BK51" s="32"/>
      <c r="BL51" s="32"/>
      <c r="BM51" s="32"/>
      <c r="BN51" s="32"/>
      <c r="BO51" s="32"/>
      <c r="BP51" s="32"/>
      <c r="BQ51" s="32"/>
      <c r="BR51" s="10"/>
    </row>
    <row r="52" spans="1:70" ht="7.5" customHeight="1">
      <c r="A52" s="8"/>
      <c r="B52" s="52" t="str">
        <f>IF(VLOOKUP($B$40,Veriler!$A:$Y,9,)&lt;&gt;"",VLOOKUP($B$40,Veriler!$A:$Y,9,),"")</f>
        <v>LED Gösterge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32"/>
      <c r="AF52" s="52" t="str">
        <f>IF(VLOOKUP($B$40,Veriler!$A:$Y,10,)&lt;&gt;"",VLOOKUP($B$40,Veriler!$A:$Y,10,),"")</f>
        <v>Tek Su Girişli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32"/>
      <c r="BJ52" s="32"/>
      <c r="BK52" s="32"/>
      <c r="BL52" s="32"/>
      <c r="BM52" s="32"/>
      <c r="BN52" s="32"/>
      <c r="BO52" s="32"/>
      <c r="BP52" s="32"/>
      <c r="BQ52" s="32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3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32"/>
      <c r="BJ53" s="32"/>
      <c r="BK53" s="32"/>
      <c r="BL53" s="32"/>
      <c r="BM53" s="32"/>
      <c r="BN53" s="32"/>
      <c r="BO53" s="32"/>
      <c r="BP53" s="32"/>
      <c r="BQ53" s="32"/>
      <c r="BR53" s="10"/>
    </row>
    <row r="54" spans="1:70" ht="7.5" customHeight="1">
      <c r="A54" s="8"/>
      <c r="B54" s="52" t="str">
        <f>IF(VLOOKUP($B$40,Veriler!$A:$Y,11,)&lt;&gt;"",VLOOKUP($B$40,Veriler!$A:$Y,11,),"")</f>
        <v/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32"/>
      <c r="AF54" s="52" t="str">
        <f>IF(VLOOKUP($B$40,Veriler!$A:$Y,12,)&lt;&gt;"",VLOOKUP($B$40,Veriler!$A:$Y,12,),"")</f>
        <v/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32"/>
      <c r="BJ54" s="32"/>
      <c r="BK54" s="32"/>
      <c r="BL54" s="32"/>
      <c r="BM54" s="32"/>
      <c r="BN54" s="32"/>
      <c r="BO54" s="32"/>
      <c r="BP54" s="32"/>
      <c r="BQ54" s="32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32"/>
      <c r="BJ55" s="32"/>
      <c r="BK55" s="32"/>
      <c r="BL55" s="32"/>
      <c r="BM55" s="32"/>
      <c r="BN55" s="32"/>
      <c r="BO55" s="32"/>
      <c r="BP55" s="32"/>
      <c r="BQ55" s="32"/>
      <c r="BR55" s="10"/>
    </row>
    <row r="56" spans="1:70" ht="7.5" customHeight="1">
      <c r="A56" s="8"/>
      <c r="B56" s="52" t="str">
        <f>IF(VLOOKUP($B$40,Veriler!$A:$Y,13,)&lt;&gt;"",VLOOKUP($B$40,Veriler!$A:$Y,13,),"")</f>
        <v/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2"/>
      <c r="AF56" s="52" t="str">
        <f>IF(VLOOKUP($B$40,Veriler!$A:$Y,14,)&lt;&gt;"",VLOOKUP($B$40,Veriler!$A:$Y,14,),"")</f>
        <v/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32"/>
      <c r="BJ56" s="32"/>
      <c r="BK56" s="32"/>
      <c r="BL56" s="32"/>
      <c r="BM56" s="32"/>
      <c r="BN56" s="32"/>
      <c r="BO56" s="32"/>
      <c r="BP56" s="32"/>
      <c r="BQ56" s="32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2"/>
      <c r="BJ57" s="32"/>
      <c r="BK57" s="32"/>
      <c r="BL57" s="32"/>
      <c r="BM57" s="32"/>
      <c r="BN57" s="32"/>
      <c r="BO57" s="32"/>
      <c r="BP57" s="32"/>
      <c r="BQ57" s="32"/>
      <c r="BR57" s="10"/>
    </row>
    <row r="58" spans="1:70" ht="7.5" customHeight="1">
      <c r="A58" s="8"/>
      <c r="B58" s="52" t="str">
        <f>IF(VLOOKUP($B$40,Veriler!$A:$Y,15,)&lt;&gt;"",VLOOKUP($B$40,Veriler!$A:$Y,15,),"")</f>
        <v/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2"/>
      <c r="AF58" s="52" t="str">
        <f>IF(VLOOKUP($B$40,Veriler!$A:$Y,16,)&lt;&gt;"",VLOOKUP($B$40,Veriler!$A:$Y,16,),"")</f>
        <v/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2"/>
      <c r="BJ58" s="32"/>
      <c r="BK58" s="32"/>
      <c r="BL58" s="32"/>
      <c r="BM58" s="32"/>
      <c r="BN58" s="32"/>
      <c r="BO58" s="32"/>
      <c r="BP58" s="32"/>
      <c r="BQ58" s="32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2"/>
      <c r="BJ59" s="32"/>
      <c r="BK59" s="32"/>
      <c r="BL59" s="32"/>
      <c r="BM59" s="32"/>
      <c r="BN59" s="32"/>
      <c r="BO59" s="32"/>
      <c r="BP59" s="32"/>
      <c r="BQ59" s="32"/>
      <c r="BR59" s="10"/>
    </row>
    <row r="60" spans="1:70" ht="7.5" customHeight="1" thickBot="1">
      <c r="A60" s="8"/>
      <c r="B60" s="62" t="s">
        <v>2144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3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32"/>
      <c r="BK60" s="32"/>
      <c r="BL60" s="32"/>
      <c r="BM60" s="32"/>
      <c r="BN60" s="32"/>
      <c r="BO60" s="32"/>
      <c r="BP60" s="32"/>
      <c r="BQ60" s="32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34"/>
      <c r="AF61" s="53">
        <v>2749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32"/>
      <c r="BK61" s="32"/>
      <c r="BL61" s="32"/>
      <c r="BM61" s="32"/>
      <c r="BN61" s="32"/>
      <c r="BO61" s="32"/>
      <c r="BP61" s="32"/>
      <c r="BQ61" s="32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34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32"/>
      <c r="BK62" s="32"/>
      <c r="BL62" s="32"/>
      <c r="BM62" s="32"/>
      <c r="BN62" s="32"/>
      <c r="BO62" s="32"/>
      <c r="BP62" s="32"/>
      <c r="BQ62" s="32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34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32"/>
      <c r="BK63" s="32"/>
      <c r="BL63" s="32"/>
      <c r="BM63" s="32"/>
      <c r="BN63" s="32"/>
      <c r="BO63" s="32"/>
      <c r="BP63" s="32"/>
      <c r="BQ63" s="32"/>
      <c r="BR63" s="10"/>
    </row>
    <row r="64" spans="1:70" ht="7.5" customHeight="1">
      <c r="A64" s="8"/>
      <c r="B64" s="62" t="s">
        <v>2132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32"/>
      <c r="BK64" s="32"/>
      <c r="BL64" s="32"/>
      <c r="BM64" s="32"/>
      <c r="BN64" s="32"/>
      <c r="BO64" s="32"/>
      <c r="BP64" s="32"/>
      <c r="BQ64" s="32"/>
      <c r="BR64" s="10"/>
    </row>
    <row r="65" spans="1:70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32"/>
      <c r="BK65" s="32"/>
      <c r="BL65" s="32"/>
      <c r="BM65" s="32"/>
      <c r="BN65" s="32"/>
      <c r="BO65" s="32"/>
      <c r="BP65" s="32"/>
      <c r="BQ65" s="32"/>
      <c r="BR65" s="10"/>
    </row>
    <row r="66" spans="1:70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32"/>
      <c r="BK66" s="32"/>
      <c r="BL66" s="32"/>
      <c r="BM66" s="32"/>
      <c r="BN66" s="32"/>
      <c r="BO66" s="32"/>
      <c r="BP66" s="32"/>
      <c r="BQ66" s="32"/>
      <c r="BR66" s="10"/>
    </row>
    <row r="67" spans="1:70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2399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32"/>
      <c r="BK67" s="32"/>
      <c r="BL67" s="32"/>
      <c r="BM67" s="32"/>
      <c r="BN67" s="32"/>
      <c r="BO67" s="32"/>
      <c r="BP67" s="32"/>
      <c r="BQ67" s="32"/>
      <c r="BR67" s="10"/>
    </row>
    <row r="68" spans="1:70" ht="7.5" customHeight="1">
      <c r="A68" s="8"/>
      <c r="B68" s="81" t="s">
        <v>2145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32"/>
      <c r="BK68" s="32"/>
      <c r="BL68" s="32"/>
      <c r="BM68" s="32"/>
      <c r="BN68" s="32"/>
      <c r="BO68" s="32"/>
      <c r="BP68" s="32"/>
      <c r="BQ68" s="32"/>
      <c r="BR68" s="10"/>
    </row>
    <row r="69" spans="1:70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32"/>
      <c r="BK69" s="32"/>
      <c r="BL69" s="32"/>
      <c r="BM69" s="32"/>
      <c r="BN69" s="32"/>
      <c r="BO69" s="32"/>
      <c r="BP69" s="32"/>
      <c r="BQ69" s="32"/>
      <c r="BR69" s="10"/>
    </row>
    <row r="70" spans="1:70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32"/>
      <c r="BK70" s="32"/>
      <c r="BL70" s="32"/>
      <c r="BM70" s="32"/>
      <c r="BN70" s="32"/>
      <c r="BO70" s="32"/>
      <c r="BP70" s="32"/>
      <c r="BQ70" s="32"/>
      <c r="BR70" s="10"/>
    </row>
    <row r="71" spans="1:70" ht="7.5" customHeight="1" thickBo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32"/>
      <c r="BK71" s="32"/>
      <c r="BL71" s="32"/>
      <c r="BM71" s="32"/>
      <c r="BN71" s="32"/>
      <c r="BO71" s="32"/>
      <c r="BP71" s="32"/>
      <c r="BQ71" s="32"/>
      <c r="BR71" s="10"/>
    </row>
    <row r="72" spans="1:70" ht="7.5" customHeight="1">
      <c r="A72" s="8"/>
      <c r="B72" s="90" t="s">
        <v>2104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1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>AF36</f>
        <v>43446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20218424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32"/>
      <c r="BK72" s="32"/>
      <c r="BL72" s="32"/>
      <c r="BM72" s="32"/>
      <c r="BN72" s="32"/>
      <c r="BO72" s="32"/>
      <c r="BP72" s="32"/>
      <c r="BQ72" s="32"/>
      <c r="BR72" s="10"/>
    </row>
    <row r="73" spans="1:70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11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32"/>
      <c r="BK73" s="32"/>
      <c r="BL73" s="32"/>
      <c r="BM73" s="32"/>
      <c r="BN73" s="32"/>
      <c r="BO73" s="32"/>
      <c r="BP73" s="32"/>
      <c r="BQ73" s="32"/>
      <c r="BR73" s="10"/>
    </row>
    <row r="74" spans="1:70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355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2"/>
      <c r="BJ76" s="32"/>
      <c r="BK76" s="32"/>
      <c r="BL76" s="32"/>
      <c r="BM76" s="32"/>
      <c r="BN76" s="32"/>
      <c r="BO76" s="32"/>
      <c r="BP76" s="32"/>
      <c r="BQ76" s="32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2"/>
      <c r="BJ77" s="32"/>
      <c r="BK77" s="32"/>
      <c r="BL77" s="32"/>
      <c r="BM77" s="32"/>
      <c r="BN77" s="32"/>
      <c r="BO77" s="32"/>
      <c r="BP77" s="32"/>
      <c r="BQ77" s="32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2"/>
      <c r="BJ78" s="32"/>
      <c r="BK78" s="32"/>
      <c r="BL78" s="32"/>
      <c r="BM78" s="32"/>
      <c r="BN78" s="32"/>
      <c r="BO78" s="32"/>
      <c r="BP78" s="32"/>
      <c r="BQ78" s="32"/>
      <c r="BR78" s="10"/>
    </row>
    <row r="79" spans="1:70" ht="7.5" customHeight="1">
      <c r="A79" s="8"/>
      <c r="B79" s="50" t="str">
        <f>IF(VLOOKUP($B$76,Veriler!$A:$Y,2,)&lt;&gt;"",VLOOKUP($B$76,Veriler!$A:$Y,2,),"")</f>
        <v>7 KG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2"/>
      <c r="BJ79" s="32"/>
      <c r="BK79" s="32"/>
      <c r="BL79" s="32"/>
      <c r="BM79" s="32"/>
      <c r="BN79" s="32"/>
      <c r="BO79" s="32"/>
      <c r="BP79" s="32"/>
      <c r="BQ79" s="32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2"/>
      <c r="BJ80" s="32"/>
      <c r="BK80" s="32"/>
      <c r="BL80" s="32"/>
      <c r="BM80" s="32"/>
      <c r="BN80" s="32"/>
      <c r="BO80" s="32"/>
      <c r="BP80" s="32"/>
      <c r="BQ80" s="32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2"/>
      <c r="BJ81" s="32"/>
      <c r="BK81" s="32"/>
      <c r="BL81" s="32"/>
      <c r="BM81" s="32"/>
      <c r="BN81" s="32"/>
      <c r="BO81" s="32"/>
      <c r="BP81" s="32"/>
      <c r="BQ81" s="32"/>
      <c r="BR81" s="10"/>
    </row>
    <row r="82" spans="1:70" ht="7.5" customHeight="1">
      <c r="A82" s="8"/>
      <c r="B82" s="52" t="str">
        <f>IF(VLOOKUP($B$76,Veriler!$A:$Y,3,)&lt;&gt;"",VLOOKUP($B$76,Veriler!$A:$Y,3,),"")</f>
        <v>7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2"/>
      <c r="AF82" s="52" t="str">
        <f>IF(VLOOKUP($B$76,Veriler!$A:$Y,4,)&lt;&gt;"",VLOOKUP($B$76,Veriler!$A:$Y,4,),"")</f>
        <v>A+ Enerji Sınıfı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2"/>
      <c r="BK82" s="32"/>
      <c r="BL82" s="32"/>
      <c r="BM82" s="32"/>
      <c r="BN82" s="32"/>
      <c r="BO82" s="32"/>
      <c r="BP82" s="32"/>
      <c r="BQ82" s="32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2"/>
      <c r="BK83" s="32"/>
      <c r="BL83" s="32"/>
      <c r="BM83" s="32"/>
      <c r="BN83" s="32"/>
      <c r="BO83" s="32"/>
      <c r="BP83" s="32"/>
      <c r="BQ83" s="32"/>
      <c r="BR83" s="10"/>
    </row>
    <row r="84" spans="1:70" ht="7.5" customHeight="1">
      <c r="A84" s="8"/>
      <c r="B84" s="52" t="str">
        <f>IF(VLOOKUP($B$76,Veriler!$A:$Y,5,)&lt;&gt;"",VLOOKUP($B$76,Veriler!$A:$Y,5,),"")</f>
        <v>Gri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2"/>
      <c r="AF84" s="52" t="str">
        <f>IF(VLOOKUP($B$76,Veriler!$A:$Y,6,)&lt;&gt;"",VLOOKUP($B$76,Veriler!$A:$Y,6,),"")</f>
        <v>15 dk. hızlı yıkama programı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2"/>
      <c r="BJ84" s="32"/>
      <c r="BK84" s="32"/>
      <c r="BL84" s="32"/>
      <c r="BM84" s="32"/>
      <c r="BN84" s="32"/>
      <c r="BO84" s="32"/>
      <c r="BP84" s="32"/>
      <c r="BQ84" s="32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2"/>
      <c r="BJ85" s="32"/>
      <c r="BK85" s="32"/>
      <c r="BL85" s="32"/>
      <c r="BM85" s="32"/>
      <c r="BN85" s="32"/>
      <c r="BO85" s="32"/>
      <c r="BP85" s="32"/>
      <c r="BQ85" s="32"/>
      <c r="BR85" s="10"/>
    </row>
    <row r="86" spans="1:70" ht="7.5" customHeight="1">
      <c r="A86" s="8"/>
      <c r="B86" s="52" t="str">
        <f>IF(VLOOKUP($B$76,Veriler!$A:$Y,7,)&lt;&gt;"",VLOOKUP($B$76,Veriler!$A:$Y,7,),"")</f>
        <v>1000 devir sıkma kapasitesi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2"/>
      <c r="AF86" s="52" t="str">
        <f>IF(VLOOKUP($B$76,Veriler!$A:$Y,8,)&lt;&gt;"",VLOOKUP($B$76,Veriler!$A:$Y,8,),"")</f>
        <v>Bumerang gövde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2"/>
      <c r="BJ86" s="32"/>
      <c r="BK86" s="32"/>
      <c r="BL86" s="32"/>
      <c r="BM86" s="32"/>
      <c r="BN86" s="32"/>
      <c r="BO86" s="32"/>
      <c r="BP86" s="32"/>
      <c r="BQ86" s="32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2"/>
      <c r="BJ87" s="32"/>
      <c r="BK87" s="32"/>
      <c r="BL87" s="32"/>
      <c r="BM87" s="32"/>
      <c r="BN87" s="32"/>
      <c r="BO87" s="32"/>
      <c r="BP87" s="32"/>
      <c r="BQ87" s="32"/>
      <c r="BR87" s="10"/>
    </row>
    <row r="88" spans="1:70" ht="7.5" customHeight="1">
      <c r="A88" s="8"/>
      <c r="B88" s="52" t="str">
        <f>IF(VLOOKUP($B$76,Veriler!$A:$Y,9,)&lt;&gt;"",VLOOKUP($B$76,Veriler!$A:$Y,9,),"")</f>
        <v>Narinler/Elde yıkama programı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2"/>
      <c r="AF88" s="52" t="str">
        <f>IF(VLOOKUP($B$76,Veriler!$A:$Y,10,)&lt;&gt;"",VLOOKUP($B$76,Veriler!$A:$Y,10,),"")</f>
        <v>LED Ekran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2"/>
      <c r="BJ88" s="32"/>
      <c r="BK88" s="32"/>
      <c r="BL88" s="32"/>
      <c r="BM88" s="32"/>
      <c r="BN88" s="32"/>
      <c r="BO88" s="32"/>
      <c r="BP88" s="32"/>
      <c r="BQ88" s="32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2"/>
      <c r="BJ89" s="32"/>
      <c r="BK89" s="32"/>
      <c r="BL89" s="32"/>
      <c r="BM89" s="32"/>
      <c r="BN89" s="32"/>
      <c r="BO89" s="32"/>
      <c r="BP89" s="32"/>
      <c r="BQ89" s="32"/>
      <c r="BR89" s="10"/>
    </row>
    <row r="90" spans="1:70" ht="7.5" customHeight="1">
      <c r="A90" s="8"/>
      <c r="B90" s="52" t="str">
        <f>IF(VLOOKUP($B$76,Veriler!$A:$Y,11,)&lt;&gt;"",VLOOKUP($B$76,Veriler!$A:$Y,11,),"")</f>
        <v>Alerji uzmanı programı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2"/>
      <c r="AF90" s="52" t="str">
        <f>IF(VLOOKUP($B$76,Veriler!$A:$Y,12,)&lt;&gt;"",VLOOKUP($B$76,Veriler!$A:$Y,12,),"")</f>
        <v/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2"/>
      <c r="BJ90" s="32"/>
      <c r="BK90" s="32"/>
      <c r="BL90" s="32"/>
      <c r="BM90" s="32"/>
      <c r="BN90" s="32"/>
      <c r="BO90" s="32"/>
      <c r="BP90" s="32"/>
      <c r="BQ90" s="32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2"/>
      <c r="BJ91" s="32"/>
      <c r="BK91" s="32"/>
      <c r="BL91" s="32"/>
      <c r="BM91" s="32"/>
      <c r="BN91" s="32"/>
      <c r="BO91" s="32"/>
      <c r="BP91" s="32"/>
      <c r="BQ91" s="32"/>
      <c r="BR91" s="10"/>
    </row>
    <row r="92" spans="1:70" ht="7.5" customHeight="1">
      <c r="A92" s="8"/>
      <c r="B92" s="52" t="str">
        <f>IF(VLOOKUP($B$76,Veriler!$A:$Y,13,)&lt;&gt;"",VLOOKUP($B$76,Veriler!$A:$Y,13,),"")</f>
        <v/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2"/>
      <c r="AF92" s="52" t="str">
        <f>IF(VLOOKUP($B$40,Veriler!$A:$Y,14,)&lt;&gt;"",VLOOKUP($B$40,Veriler!$A:$Y,14,),"")</f>
        <v/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2"/>
      <c r="BJ92" s="32"/>
      <c r="BK92" s="32"/>
      <c r="BL92" s="32"/>
      <c r="BM92" s="32"/>
      <c r="BN92" s="32"/>
      <c r="BO92" s="32"/>
      <c r="BP92" s="32"/>
      <c r="BQ92" s="32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2"/>
      <c r="BJ93" s="32"/>
      <c r="BK93" s="32"/>
      <c r="BL93" s="32"/>
      <c r="BM93" s="32"/>
      <c r="BN93" s="32"/>
      <c r="BO93" s="32"/>
      <c r="BP93" s="32"/>
      <c r="BQ93" s="32"/>
      <c r="BR93" s="10"/>
    </row>
    <row r="94" spans="1:70" ht="7.5" customHeight="1">
      <c r="A94" s="8"/>
      <c r="B94" s="52" t="str">
        <f>IF(VLOOKUP($B$40,Veriler!$A:$Y,15,)&lt;&gt;"",VLOOKUP($B$40,Veriler!$A:$Y,15,),"")</f>
        <v/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2"/>
      <c r="AF94" s="52" t="str">
        <f>IF(VLOOKUP($B$40,Veriler!$A:$Y,16,)&lt;&gt;"",VLOOKUP($B$40,Veriler!$A:$Y,16,),"")</f>
        <v/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2"/>
      <c r="BJ94" s="32"/>
      <c r="BK94" s="32"/>
      <c r="BL94" s="32"/>
      <c r="BM94" s="32"/>
      <c r="BN94" s="32"/>
      <c r="BO94" s="32"/>
      <c r="BP94" s="32"/>
      <c r="BQ94" s="32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2"/>
      <c r="BJ95" s="32"/>
      <c r="BK95" s="32"/>
      <c r="BL95" s="32"/>
      <c r="BM95" s="32"/>
      <c r="BN95" s="32"/>
      <c r="BO95" s="32"/>
      <c r="BP95" s="32"/>
      <c r="BQ95" s="32"/>
      <c r="BR95" s="10"/>
    </row>
    <row r="96" spans="1:70" ht="7.5" customHeight="1" thickBot="1">
      <c r="A96" s="8"/>
      <c r="B96" s="62" t="s">
        <v>2127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3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2"/>
      <c r="BK96" s="32"/>
      <c r="BL96" s="32"/>
      <c r="BM96" s="32"/>
      <c r="BN96" s="32"/>
      <c r="BO96" s="32"/>
      <c r="BP96" s="32"/>
      <c r="BQ96" s="32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34"/>
      <c r="AF97" s="53">
        <v>2055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2"/>
      <c r="BK97" s="32"/>
      <c r="BL97" s="32"/>
      <c r="BM97" s="32"/>
      <c r="BN97" s="32"/>
      <c r="BO97" s="32"/>
      <c r="BP97" s="32"/>
      <c r="BQ97" s="32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E98" s="34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2"/>
      <c r="BK98" s="32"/>
      <c r="BL98" s="32"/>
      <c r="BM98" s="32"/>
      <c r="BN98" s="32"/>
      <c r="BO98" s="32"/>
      <c r="BP98" s="32"/>
      <c r="BQ98" s="32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4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2"/>
      <c r="BK99" s="32"/>
      <c r="BL99" s="32"/>
      <c r="BM99" s="32"/>
      <c r="BN99" s="32"/>
      <c r="BO99" s="32"/>
      <c r="BP99" s="32"/>
      <c r="BQ99" s="32"/>
      <c r="BR99" s="10"/>
    </row>
    <row r="100" spans="1:70" ht="7.5" customHeight="1">
      <c r="A100" s="8"/>
      <c r="B100" s="62" t="s">
        <v>2146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21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2"/>
      <c r="BK100" s="32"/>
      <c r="BL100" s="32"/>
      <c r="BM100" s="32"/>
      <c r="BN100" s="32"/>
      <c r="BO100" s="32"/>
      <c r="BP100" s="32"/>
      <c r="BQ100" s="32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E101" s="21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2"/>
      <c r="BK101" s="32"/>
      <c r="BL101" s="32"/>
      <c r="BM101" s="32"/>
      <c r="BN101" s="32"/>
      <c r="BO101" s="32"/>
      <c r="BP101" s="32"/>
      <c r="BQ101" s="32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21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2"/>
      <c r="BK102" s="32"/>
      <c r="BL102" s="32"/>
      <c r="BM102" s="32"/>
      <c r="BN102" s="32"/>
      <c r="BO102" s="32"/>
      <c r="BP102" s="32"/>
      <c r="BQ102" s="32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1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1849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2"/>
      <c r="BK103" s="32"/>
      <c r="BL103" s="32"/>
      <c r="BM103" s="32"/>
      <c r="BN103" s="32"/>
      <c r="BO103" s="32"/>
      <c r="BP103" s="32"/>
      <c r="BQ103" s="32"/>
      <c r="BR103" s="10"/>
    </row>
    <row r="104" spans="1:70" ht="7.5" customHeight="1">
      <c r="A104" s="8"/>
      <c r="B104" s="81" t="s">
        <v>2147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E104" s="21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2"/>
      <c r="BK104" s="32"/>
      <c r="BL104" s="32"/>
      <c r="BM104" s="32"/>
      <c r="BN104" s="32"/>
      <c r="BO104" s="32"/>
      <c r="BP104" s="32"/>
      <c r="BQ104" s="32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2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2"/>
      <c r="BK105" s="32"/>
      <c r="BL105" s="32"/>
      <c r="BM105" s="32"/>
      <c r="BN105" s="32"/>
      <c r="BO105" s="32"/>
      <c r="BP105" s="32"/>
      <c r="BQ105" s="32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2"/>
      <c r="BK106" s="32"/>
      <c r="BL106" s="32"/>
      <c r="BM106" s="32"/>
      <c r="BN106" s="32"/>
      <c r="BO106" s="32"/>
      <c r="BP106" s="32"/>
      <c r="BQ106" s="32"/>
      <c r="BR106" s="10"/>
    </row>
    <row r="107" spans="1:70" ht="7.5" customHeight="1" thickBot="1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2"/>
      <c r="BK107" s="32"/>
      <c r="BL107" s="32"/>
      <c r="BM107" s="32"/>
      <c r="BN107" s="32"/>
      <c r="BO107" s="32"/>
      <c r="BP107" s="32"/>
      <c r="BQ107" s="32"/>
      <c r="BR107" s="10"/>
    </row>
    <row r="108" spans="1:70" ht="7.5" customHeight="1">
      <c r="A108" s="8"/>
      <c r="B108" s="90" t="s">
        <v>2104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11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>AF36</f>
        <v>43446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20218441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2"/>
      <c r="BK108" s="32"/>
      <c r="BL108" s="32"/>
      <c r="BM108" s="32"/>
      <c r="BN108" s="32"/>
      <c r="BO108" s="32"/>
      <c r="BP108" s="32"/>
      <c r="BQ108" s="32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11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2"/>
      <c r="BK109" s="32"/>
      <c r="BL109" s="32"/>
      <c r="BM109" s="32"/>
      <c r="BN109" s="32"/>
      <c r="BO109" s="32"/>
      <c r="BP109" s="32"/>
      <c r="BQ109" s="32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B96:AD98"/>
    <mergeCell ref="B100:AD102"/>
    <mergeCell ref="B104:AD106"/>
    <mergeCell ref="B108:O109"/>
    <mergeCell ref="AF97:BH101"/>
    <mergeCell ref="AF103:AN107"/>
    <mergeCell ref="AO103:BH107"/>
    <mergeCell ref="AF108:AS109"/>
    <mergeCell ref="AT108:BH109"/>
    <mergeCell ref="B90:AD91"/>
    <mergeCell ref="AF90:BH91"/>
    <mergeCell ref="B92:AD93"/>
    <mergeCell ref="AF92:BH93"/>
    <mergeCell ref="B94:AD95"/>
    <mergeCell ref="AF94:BH95"/>
    <mergeCell ref="B84:AD85"/>
    <mergeCell ref="AF84:BH85"/>
    <mergeCell ref="B86:AD87"/>
    <mergeCell ref="AF86:BH87"/>
    <mergeCell ref="B88:AD89"/>
    <mergeCell ref="AF88:BH89"/>
    <mergeCell ref="B82:AD83"/>
    <mergeCell ref="AF82:BH83"/>
    <mergeCell ref="AF72:AS73"/>
    <mergeCell ref="AT72:BH73"/>
    <mergeCell ref="B60:AD62"/>
    <mergeCell ref="B64:AD66"/>
    <mergeCell ref="B68:AD70"/>
    <mergeCell ref="B72:O73"/>
    <mergeCell ref="AF56:BH57"/>
    <mergeCell ref="B58:AD59"/>
    <mergeCell ref="AF58:BH59"/>
    <mergeCell ref="B76:BH78"/>
    <mergeCell ref="B79:BH81"/>
    <mergeCell ref="AF61:BH65"/>
    <mergeCell ref="AF67:AN71"/>
    <mergeCell ref="AO67:BH71"/>
    <mergeCell ref="B20:AD21"/>
    <mergeCell ref="AF20:BH21"/>
    <mergeCell ref="B22:AD23"/>
    <mergeCell ref="AF22:BH23"/>
    <mergeCell ref="AF54:BH55"/>
    <mergeCell ref="AT36:BH37"/>
    <mergeCell ref="B43:BH45"/>
    <mergeCell ref="B40:BH42"/>
    <mergeCell ref="B48:AD49"/>
    <mergeCell ref="AF48:BH49"/>
    <mergeCell ref="B50:AD51"/>
    <mergeCell ref="AF50:BH51"/>
    <mergeCell ref="B46:AD47"/>
    <mergeCell ref="AF46:BH47"/>
    <mergeCell ref="B52:AD53"/>
    <mergeCell ref="AF52:BH53"/>
    <mergeCell ref="B14:AD15"/>
    <mergeCell ref="AF14:BH15"/>
    <mergeCell ref="B16:AD17"/>
    <mergeCell ref="AF16:BH17"/>
    <mergeCell ref="B18:AD19"/>
    <mergeCell ref="AF18:BH19"/>
    <mergeCell ref="B4:BH6"/>
    <mergeCell ref="B7:BH9"/>
    <mergeCell ref="B10:AD11"/>
    <mergeCell ref="AF10:BH11"/>
    <mergeCell ref="B12:AD13"/>
    <mergeCell ref="AF12:BH13"/>
    <mergeCell ref="B56:AD57"/>
    <mergeCell ref="B24:AD26"/>
    <mergeCell ref="B28:AD30"/>
    <mergeCell ref="B32:AD34"/>
    <mergeCell ref="B36:O37"/>
    <mergeCell ref="AF36:AS37"/>
    <mergeCell ref="AF25:BH29"/>
    <mergeCell ref="AF31:AN35"/>
    <mergeCell ref="AO31:BH35"/>
    <mergeCell ref="B54:AD55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R110"/>
  <sheetViews>
    <sheetView workbookViewId="0">
      <selection activeCell="BN117" sqref="BN117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333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32"/>
      <c r="BJ4" s="32"/>
      <c r="BK4" s="32"/>
      <c r="BL4" s="32"/>
      <c r="BM4" s="32"/>
      <c r="BN4" s="32"/>
      <c r="BO4" s="32"/>
      <c r="BP4" s="32"/>
      <c r="BQ4" s="32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32"/>
      <c r="BJ5" s="32"/>
      <c r="BK5" s="32"/>
      <c r="BL5" s="32"/>
      <c r="BM5" s="32"/>
      <c r="BN5" s="32"/>
      <c r="BO5" s="32"/>
      <c r="BP5" s="32"/>
      <c r="BQ5" s="32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32"/>
      <c r="BJ6" s="32"/>
      <c r="BK6" s="32"/>
      <c r="BL6" s="32"/>
      <c r="BM6" s="32"/>
      <c r="BN6" s="32"/>
      <c r="BO6" s="32"/>
      <c r="BP6" s="32"/>
      <c r="BQ6" s="32"/>
      <c r="BR6" s="10"/>
    </row>
    <row r="7" spans="1:70" ht="7.5" customHeight="1">
      <c r="A7" s="8"/>
      <c r="B7" s="50" t="str">
        <f>IF(VLOOKUP($B$4,Veriler!$A:$Y,2,)&lt;&gt;"",VLOOKUP($B$4,Veriler!$A:$Y,2,),"")</f>
        <v>9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32"/>
      <c r="BJ7" s="32"/>
      <c r="BK7" s="32"/>
      <c r="BL7" s="32"/>
      <c r="BM7" s="32"/>
      <c r="BN7" s="32"/>
      <c r="BO7" s="32"/>
      <c r="BP7" s="32"/>
      <c r="BQ7" s="32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2"/>
      <c r="BJ8" s="32"/>
      <c r="BK8" s="32"/>
      <c r="BL8" s="32"/>
      <c r="BM8" s="32"/>
      <c r="BN8" s="32"/>
      <c r="BO8" s="32"/>
      <c r="BP8" s="32"/>
      <c r="BQ8" s="32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32"/>
      <c r="BJ9" s="32"/>
      <c r="BK9" s="32"/>
      <c r="BL9" s="32"/>
      <c r="BM9" s="32"/>
      <c r="BN9" s="32"/>
      <c r="BO9" s="32"/>
      <c r="BP9" s="32"/>
      <c r="BQ9" s="32"/>
      <c r="BR9" s="10"/>
    </row>
    <row r="10" spans="1:70" ht="7.5" customHeight="1">
      <c r="A10" s="8"/>
      <c r="B10" s="52" t="str">
        <f>IF(VLOOKUP($B$4,Veriler!$A:$Y,3,)&lt;&gt;"",VLOOKUP($B$4,Veriler!$A:$Y,3,),"")</f>
        <v>9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2"/>
      <c r="AF10" s="52" t="str">
        <f>IF(VLOOKUP($B$4,Veriler!$A:$Y,4,)&lt;&gt;"",VLOOKUP($B$4,Veriler!$A:$Y,4,),"")</f>
        <v>A+++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32"/>
      <c r="BK10" s="32"/>
      <c r="BL10" s="32"/>
      <c r="BM10" s="32"/>
      <c r="BN10" s="32"/>
      <c r="BO10" s="32"/>
      <c r="BP10" s="32"/>
      <c r="BQ10" s="32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32"/>
      <c r="BK11" s="32"/>
      <c r="BL11" s="32"/>
      <c r="BM11" s="32"/>
      <c r="BN11" s="32"/>
      <c r="BO11" s="32"/>
      <c r="BP11" s="32"/>
      <c r="BQ11" s="32"/>
      <c r="BR11" s="10"/>
    </row>
    <row r="12" spans="1:70" ht="7.5" customHeight="1">
      <c r="A12" s="8"/>
      <c r="B12" s="52" t="str">
        <f>IF(VLOOKUP($B$4,Veriler!$A:$Y,5,)&lt;&gt;"",VLOOKUP($B$4,Veriler!$A:$Y,5,),"")</f>
        <v>Yeşil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2"/>
      <c r="AF12" s="52" t="str">
        <f>IF(VLOOKUP($B$4,Veriler!$A:$Y,6,)&lt;&gt;"",VLOOKUP($B$4,Veriler!$A:$Y,6,),"")</f>
        <v>12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2"/>
      <c r="BJ12" s="32"/>
      <c r="BK12" s="32"/>
      <c r="BL12" s="32"/>
      <c r="BM12" s="32"/>
      <c r="BN12" s="32"/>
      <c r="BO12" s="32"/>
      <c r="BP12" s="32"/>
      <c r="BQ12" s="32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32"/>
      <c r="BJ13" s="32"/>
      <c r="BK13" s="32"/>
      <c r="BL13" s="32"/>
      <c r="BM13" s="32"/>
      <c r="BN13" s="32"/>
      <c r="BO13" s="32"/>
      <c r="BP13" s="32"/>
      <c r="BQ13" s="32"/>
      <c r="BR13" s="10"/>
    </row>
    <row r="14" spans="1:70" ht="7.5" customHeight="1">
      <c r="A14" s="8"/>
      <c r="B14" s="52" t="str">
        <f>IF(VLOOKUP($B$4,Veriler!$A:$Y,7,)&lt;&gt;"",VLOOKUP($B$4,Veriler!$A:$Y,7,),"")</f>
        <v>1200 devir sıkma kapasitesi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2"/>
      <c r="AF14" s="52" t="str">
        <f>IF(VLOOKUP($B$4,Veriler!$A:$Y,8,)&lt;&gt;"",VLOOKUP($B$4,Veriler!$A:$Y,8,),"")</f>
        <v>Bumerang gövde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32"/>
      <c r="BJ14" s="32"/>
      <c r="BK14" s="32"/>
      <c r="BL14" s="32"/>
      <c r="BM14" s="32"/>
      <c r="BN14" s="32"/>
      <c r="BO14" s="32"/>
      <c r="BP14" s="32"/>
      <c r="BQ14" s="32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32"/>
      <c r="BJ15" s="32"/>
      <c r="BK15" s="32"/>
      <c r="BL15" s="32"/>
      <c r="BM15" s="32"/>
      <c r="BN15" s="32"/>
      <c r="BO15" s="32"/>
      <c r="BP15" s="32"/>
      <c r="BQ15" s="32"/>
      <c r="BR15" s="10"/>
    </row>
    <row r="16" spans="1:70" ht="7.5" customHeight="1">
      <c r="A16" s="8"/>
      <c r="B16" s="52" t="str">
        <f>IF(VLOOKUP($B$4,Veriler!$A:$Y,9,)&lt;&gt;"",VLOOKUP($B$4,Veriler!$A:$Y,9,),"")</f>
        <v>İnci kazan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2"/>
      <c r="AF16" s="52" t="str">
        <f>IF(VLOOKUP($B$4,Veriler!$A:$Y,10,)&lt;&gt;"",VLOOKUP($B$4,Veriler!$A:$Y,10,),"")</f>
        <v>LCD Ekran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32"/>
      <c r="BJ16" s="32"/>
      <c r="BK16" s="32"/>
      <c r="BL16" s="32"/>
      <c r="BM16" s="32"/>
      <c r="BN16" s="32"/>
      <c r="BO16" s="32"/>
      <c r="BP16" s="32"/>
      <c r="BQ16" s="32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32"/>
      <c r="BJ17" s="32"/>
      <c r="BK17" s="32"/>
      <c r="BL17" s="32"/>
      <c r="BM17" s="32"/>
      <c r="BN17" s="32"/>
      <c r="BO17" s="32"/>
      <c r="BP17" s="32"/>
      <c r="BQ17" s="32"/>
      <c r="BR17" s="10"/>
    </row>
    <row r="18" spans="1:70" ht="7.5" customHeight="1">
      <c r="A18" s="8"/>
      <c r="B18" s="52" t="str">
        <f>IF(VLOOKUP($B$4,Veriler!$A:$Y,11,)&lt;&gt;"",VLOOKUP($B$4,Veriler!$A:$Y,11,),"")</f>
        <v>Twinjet Plus teknolojisi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2"/>
      <c r="AF18" s="52" t="str">
        <f>IF(VLOOKUP($B$4,Veriler!$A:$Y,12,)&lt;&gt;"",VLOOKUP($B$4,Veriler!$A:$Y,12,),"")</f>
        <v>Alerji uzmanı programı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2"/>
      <c r="BJ18" s="32"/>
      <c r="BK18" s="32"/>
      <c r="BL18" s="32"/>
      <c r="BM18" s="32"/>
      <c r="BN18" s="32"/>
      <c r="BO18" s="32"/>
      <c r="BP18" s="32"/>
      <c r="BQ18" s="32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32"/>
      <c r="BJ19" s="32"/>
      <c r="BK19" s="32"/>
      <c r="BL19" s="32"/>
      <c r="BM19" s="32"/>
      <c r="BN19" s="32"/>
      <c r="BO19" s="32"/>
      <c r="BP19" s="32"/>
      <c r="BQ19" s="32"/>
      <c r="BR19" s="10"/>
    </row>
    <row r="20" spans="1:70" ht="7.5" customHeight="1">
      <c r="A20" s="8"/>
      <c r="B20" s="52" t="str">
        <f>IF(VLOOKUP($B$4,Veriler!$A:$Y,13,)&lt;&gt;"",VLOOKUP($B$4,Veriler!$A:$Y,13,),"")</f>
        <v>Yorgan programı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2"/>
      <c r="AF20" s="52" t="str">
        <f>IF(VLOOKUP($B$4,Veriler!$A:$Y,14,)&lt;&gt;"",VLOOKUP($B$4,Veriler!$A:$Y,14,),"")</f>
        <v>Perde yıkama programı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32"/>
      <c r="BJ20" s="32"/>
      <c r="BK20" s="32"/>
      <c r="BL20" s="32"/>
      <c r="BM20" s="32"/>
      <c r="BN20" s="32"/>
      <c r="BO20" s="32"/>
      <c r="BP20" s="32"/>
      <c r="BQ20" s="32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2"/>
      <c r="BJ21" s="32"/>
      <c r="BK21" s="32"/>
      <c r="BL21" s="32"/>
      <c r="BM21" s="32"/>
      <c r="BN21" s="32"/>
      <c r="BO21" s="32"/>
      <c r="BP21" s="32"/>
      <c r="BQ21" s="32"/>
      <c r="BR21" s="10"/>
    </row>
    <row r="22" spans="1:70" ht="7.5" customHeight="1">
      <c r="A22" s="8"/>
      <c r="B22" s="52" t="str">
        <f>IF(VLOOKUP($B$4,Veriler!$A:$Y,15,)&lt;&gt;"",VLOOKUP($B$4,Veriler!$A:$Y,15,),"")</f>
        <v>Kireç kalkanı teknolojisi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2"/>
      <c r="BJ22" s="32"/>
      <c r="BK22" s="32"/>
      <c r="BL22" s="32"/>
      <c r="BM22" s="32"/>
      <c r="BN22" s="32"/>
      <c r="BO22" s="32"/>
      <c r="BP22" s="32"/>
      <c r="BQ22" s="32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32"/>
      <c r="BJ23" s="32"/>
      <c r="BK23" s="32"/>
      <c r="BL23" s="32"/>
      <c r="BM23" s="32"/>
      <c r="BN23" s="32"/>
      <c r="BO23" s="32"/>
      <c r="BP23" s="32"/>
      <c r="BQ23" s="32"/>
      <c r="BR23" s="10"/>
    </row>
    <row r="24" spans="1:70" ht="7.5" customHeight="1" thickBot="1">
      <c r="A24" s="8"/>
      <c r="B24" s="62" t="s">
        <v>2109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3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2"/>
      <c r="BK24" s="32"/>
      <c r="BL24" s="32"/>
      <c r="BM24" s="32"/>
      <c r="BN24" s="32"/>
      <c r="BO24" s="32"/>
      <c r="BP24" s="32"/>
      <c r="BQ24" s="32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34"/>
      <c r="AF25" s="53">
        <v>3429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4"/>
      <c r="BJ25" s="32"/>
      <c r="BK25" s="32"/>
      <c r="BL25" s="32"/>
      <c r="BM25" s="32"/>
      <c r="BN25" s="32"/>
      <c r="BO25" s="32"/>
      <c r="BP25" s="32"/>
      <c r="BQ25" s="32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34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34"/>
      <c r="BJ26" s="32"/>
      <c r="BK26" s="32"/>
      <c r="BL26" s="32"/>
      <c r="BM26" s="32"/>
      <c r="BN26" s="32"/>
      <c r="BO26" s="32"/>
      <c r="BP26" s="32"/>
      <c r="BQ26" s="32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4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34"/>
      <c r="BJ27" s="32"/>
      <c r="BK27" s="32"/>
      <c r="BL27" s="32"/>
      <c r="BM27" s="32"/>
      <c r="BN27" s="32"/>
      <c r="BO27" s="32"/>
      <c r="BP27" s="32"/>
      <c r="BQ27" s="32"/>
      <c r="BR27" s="10"/>
    </row>
    <row r="28" spans="1:70" ht="7.5" customHeight="1">
      <c r="A28" s="8"/>
      <c r="B28" s="62" t="s">
        <v>2110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34"/>
      <c r="BJ28" s="32"/>
      <c r="BK28" s="32"/>
      <c r="BL28" s="32"/>
      <c r="BM28" s="32"/>
      <c r="BN28" s="32"/>
      <c r="BO28" s="32"/>
      <c r="BP28" s="32"/>
      <c r="BQ28" s="32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34"/>
      <c r="BJ29" s="32"/>
      <c r="BK29" s="32"/>
      <c r="BL29" s="32"/>
      <c r="BM29" s="32"/>
      <c r="BN29" s="32"/>
      <c r="BO29" s="32"/>
      <c r="BP29" s="32"/>
      <c r="BQ29" s="32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34"/>
      <c r="BJ30" s="32"/>
      <c r="BK30" s="32"/>
      <c r="BL30" s="32"/>
      <c r="BM30" s="32"/>
      <c r="BN30" s="32"/>
      <c r="BO30" s="32"/>
      <c r="BP30" s="32"/>
      <c r="BQ30" s="32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3119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4"/>
      <c r="BJ31" s="32"/>
      <c r="BK31" s="32"/>
      <c r="BL31" s="32"/>
      <c r="BM31" s="32"/>
      <c r="BN31" s="32"/>
      <c r="BO31" s="32"/>
      <c r="BP31" s="32"/>
      <c r="BQ31" s="32"/>
      <c r="BR31" s="10"/>
    </row>
    <row r="32" spans="1:70" ht="7.5" customHeight="1">
      <c r="A32" s="8"/>
      <c r="B32" s="81" t="s">
        <v>2148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34"/>
      <c r="BJ32" s="32"/>
      <c r="BK32" s="32"/>
      <c r="BL32" s="32"/>
      <c r="BM32" s="32"/>
      <c r="BN32" s="32"/>
      <c r="BO32" s="32"/>
      <c r="BP32" s="32"/>
      <c r="BQ32" s="32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4"/>
      <c r="BJ33" s="32"/>
      <c r="BK33" s="32"/>
      <c r="BL33" s="32"/>
      <c r="BM33" s="32"/>
      <c r="BN33" s="32"/>
      <c r="BO33" s="32"/>
      <c r="BP33" s="32"/>
      <c r="BQ33" s="32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4"/>
      <c r="BJ34" s="32"/>
      <c r="BK34" s="32"/>
      <c r="BL34" s="32"/>
      <c r="BM34" s="32"/>
      <c r="BN34" s="32"/>
      <c r="BO34" s="32"/>
      <c r="BP34" s="32"/>
      <c r="BQ34" s="32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4"/>
      <c r="BJ35" s="32"/>
      <c r="BK35" s="32"/>
      <c r="BL35" s="32"/>
      <c r="BM35" s="32"/>
      <c r="BN35" s="32"/>
      <c r="BO35" s="32"/>
      <c r="BP35" s="32"/>
      <c r="BQ35" s="32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43447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20218425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34"/>
      <c r="BJ36" s="32"/>
      <c r="BK36" s="32"/>
      <c r="BL36" s="32"/>
      <c r="BM36" s="32"/>
      <c r="BN36" s="32"/>
      <c r="BO36" s="32"/>
      <c r="BP36" s="32"/>
      <c r="BQ36" s="32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34"/>
      <c r="BJ37" s="32"/>
      <c r="BK37" s="32"/>
      <c r="BL37" s="32"/>
      <c r="BM37" s="32"/>
      <c r="BN37" s="32"/>
      <c r="BO37" s="32"/>
      <c r="BP37" s="32"/>
      <c r="BQ37" s="32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331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32"/>
      <c r="BJ40" s="32"/>
      <c r="BK40" s="32"/>
      <c r="BL40" s="32"/>
      <c r="BM40" s="32"/>
      <c r="BN40" s="32"/>
      <c r="BO40" s="32"/>
      <c r="BP40" s="32"/>
      <c r="BQ40" s="32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32"/>
      <c r="BJ41" s="32"/>
      <c r="BK41" s="32"/>
      <c r="BL41" s="32"/>
      <c r="BM41" s="32"/>
      <c r="BN41" s="32"/>
      <c r="BO41" s="32"/>
      <c r="BP41" s="32"/>
      <c r="BQ41" s="32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32"/>
      <c r="BJ42" s="32"/>
      <c r="BK42" s="32"/>
      <c r="BL42" s="32"/>
      <c r="BM42" s="32"/>
      <c r="BN42" s="32"/>
      <c r="BO42" s="32"/>
      <c r="BP42" s="32"/>
      <c r="BQ42" s="32"/>
      <c r="BR42" s="10"/>
    </row>
    <row r="43" spans="1:70" ht="7.5" customHeight="1">
      <c r="A43" s="8"/>
      <c r="B43" s="50" t="str">
        <f>IF(VLOOKUP($B$40,Veriler!$A:$Y,2,)&lt;&gt;"",VLOOKUP($B$40,Veriler!$A:$Y,2,),"")</f>
        <v>9 KG ÇAMAŞIR MAKİNESİ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2"/>
      <c r="BJ43" s="32"/>
      <c r="BK43" s="32"/>
      <c r="BL43" s="32"/>
      <c r="BM43" s="32"/>
      <c r="BN43" s="32"/>
      <c r="BO43" s="32"/>
      <c r="BP43" s="32"/>
      <c r="BQ43" s="32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32"/>
      <c r="BJ44" s="32"/>
      <c r="BK44" s="32"/>
      <c r="BL44" s="32"/>
      <c r="BM44" s="32"/>
      <c r="BN44" s="32"/>
      <c r="BO44" s="32"/>
      <c r="BP44" s="32"/>
      <c r="BQ44" s="32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32"/>
      <c r="BJ45" s="32"/>
      <c r="BK45" s="32"/>
      <c r="BL45" s="32"/>
      <c r="BM45" s="32"/>
      <c r="BN45" s="32"/>
      <c r="BO45" s="32"/>
      <c r="BP45" s="32"/>
      <c r="BQ45" s="32"/>
      <c r="BR45" s="10"/>
    </row>
    <row r="46" spans="1:70" ht="7.5" customHeight="1">
      <c r="A46" s="8"/>
      <c r="B46" s="52" t="str">
        <f>IF(VLOOKUP($B$40,Veriler!$A:$Y,3,)&lt;&gt;"",VLOOKUP($B$40,Veriler!$A:$Y,3,),"")</f>
        <v>9 kg yıkama kapasitesi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32"/>
      <c r="AF46" s="52" t="str">
        <f>IF(VLOOKUP($B$40,Veriler!$A:$Y,4,)&lt;&gt;"",VLOOKUP($B$40,Veriler!$A:$Y,4,),"")</f>
        <v>A+++ Enerji Sınıfı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32"/>
      <c r="BK46" s="32"/>
      <c r="BL46" s="32"/>
      <c r="BM46" s="32"/>
      <c r="BN46" s="32"/>
      <c r="BO46" s="32"/>
      <c r="BP46" s="32"/>
      <c r="BQ46" s="32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32"/>
      <c r="BK47" s="32"/>
      <c r="BL47" s="32"/>
      <c r="BM47" s="32"/>
      <c r="BN47" s="32"/>
      <c r="BO47" s="32"/>
      <c r="BP47" s="32"/>
      <c r="BQ47" s="32"/>
      <c r="BR47" s="10"/>
    </row>
    <row r="48" spans="1:70" ht="7.5" customHeight="1">
      <c r="A48" s="8"/>
      <c r="B48" s="52" t="str">
        <f>IF(VLOOKUP($B$40,Veriler!$A:$Y,5,)&lt;&gt;"",VLOOKUP($B$40,Veriler!$A:$Y,5,),"")</f>
        <v>Mavi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32"/>
      <c r="AF48" s="52" t="str">
        <f>IF(VLOOKUP($B$40,Veriler!$A:$Y,6,)&lt;&gt;"",VLOOKUP($B$40,Veriler!$A:$Y,6,),"")</f>
        <v>12 dk. hızlı yıkama programı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2"/>
      <c r="BJ48" s="32"/>
      <c r="BK48" s="32"/>
      <c r="BL48" s="32"/>
      <c r="BM48" s="32"/>
      <c r="BN48" s="32"/>
      <c r="BO48" s="32"/>
      <c r="BP48" s="32"/>
      <c r="BQ48" s="32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2"/>
      <c r="BJ49" s="32"/>
      <c r="BK49" s="32"/>
      <c r="BL49" s="32"/>
      <c r="BM49" s="32"/>
      <c r="BN49" s="32"/>
      <c r="BO49" s="32"/>
      <c r="BP49" s="32"/>
      <c r="BQ49" s="32"/>
      <c r="BR49" s="10"/>
    </row>
    <row r="50" spans="1:70" ht="7.5" customHeight="1">
      <c r="A50" s="8"/>
      <c r="B50" s="52" t="str">
        <f>IF(VLOOKUP($B$40,Veriler!$A:$Y,7,)&lt;&gt;"",VLOOKUP($B$40,Veriler!$A:$Y,7,),"")</f>
        <v>1200 devir sıkma kapasitesi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32"/>
      <c r="AF50" s="52" t="str">
        <f>IF(VLOOKUP($B$40,Veriler!$A:$Y,8,)&lt;&gt;"",VLOOKUP($B$40,Veriler!$A:$Y,8,),"")</f>
        <v>Bumerang gövde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32"/>
      <c r="BJ50" s="32"/>
      <c r="BK50" s="32"/>
      <c r="BL50" s="32"/>
      <c r="BM50" s="32"/>
      <c r="BN50" s="32"/>
      <c r="BO50" s="32"/>
      <c r="BP50" s="32"/>
      <c r="BQ50" s="32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3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32"/>
      <c r="BJ51" s="32"/>
      <c r="BK51" s="32"/>
      <c r="BL51" s="32"/>
      <c r="BM51" s="32"/>
      <c r="BN51" s="32"/>
      <c r="BO51" s="32"/>
      <c r="BP51" s="32"/>
      <c r="BQ51" s="32"/>
      <c r="BR51" s="10"/>
    </row>
    <row r="52" spans="1:70" ht="7.5" customHeight="1">
      <c r="A52" s="8"/>
      <c r="B52" s="52" t="str">
        <f>IF(VLOOKUP($B$40,Veriler!$A:$Y,9,)&lt;&gt;"",VLOOKUP($B$40,Veriler!$A:$Y,9,),"")</f>
        <v>İnci kazan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32"/>
      <c r="AF52" s="52" t="str">
        <f>IF(VLOOKUP($B$40,Veriler!$A:$Y,10,)&lt;&gt;"",VLOOKUP($B$40,Veriler!$A:$Y,10,),"")</f>
        <v>LCD Ekran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32"/>
      <c r="BJ52" s="32"/>
      <c r="BK52" s="32"/>
      <c r="BL52" s="32"/>
      <c r="BM52" s="32"/>
      <c r="BN52" s="32"/>
      <c r="BO52" s="32"/>
      <c r="BP52" s="32"/>
      <c r="BQ52" s="32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3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32"/>
      <c r="BJ53" s="32"/>
      <c r="BK53" s="32"/>
      <c r="BL53" s="32"/>
      <c r="BM53" s="32"/>
      <c r="BN53" s="32"/>
      <c r="BO53" s="32"/>
      <c r="BP53" s="32"/>
      <c r="BQ53" s="32"/>
      <c r="BR53" s="10"/>
    </row>
    <row r="54" spans="1:70" ht="7.5" customHeight="1">
      <c r="A54" s="8"/>
      <c r="B54" s="52" t="str">
        <f>IF(VLOOKUP($B$40,Veriler!$A:$Y,11,)&lt;&gt;"",VLOOKUP($B$40,Veriler!$A:$Y,11,),"")</f>
        <v>Twinjet Plus teknolojisi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32"/>
      <c r="AF54" s="52" t="str">
        <f>IF(VLOOKUP($B$40,Veriler!$A:$Y,12,)&lt;&gt;"",VLOOKUP($B$40,Veriler!$A:$Y,12,),"")</f>
        <v>Alerji uzmanı programı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32"/>
      <c r="BJ54" s="32"/>
      <c r="BK54" s="32"/>
      <c r="BL54" s="32"/>
      <c r="BM54" s="32"/>
      <c r="BN54" s="32"/>
      <c r="BO54" s="32"/>
      <c r="BP54" s="32"/>
      <c r="BQ54" s="32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32"/>
      <c r="BJ55" s="32"/>
      <c r="BK55" s="32"/>
      <c r="BL55" s="32"/>
      <c r="BM55" s="32"/>
      <c r="BN55" s="32"/>
      <c r="BO55" s="32"/>
      <c r="BP55" s="32"/>
      <c r="BQ55" s="32"/>
      <c r="BR55" s="10"/>
    </row>
    <row r="56" spans="1:70" ht="7.5" customHeight="1">
      <c r="A56" s="8"/>
      <c r="B56" s="52" t="str">
        <f>IF(VLOOKUP($B$40,Veriler!$A:$Y,13,)&lt;&gt;"",VLOOKUP($B$40,Veriler!$A:$Y,13,),"")</f>
        <v>Yorgan programı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2"/>
      <c r="AF56" s="52" t="str">
        <f>IF(VLOOKUP($B$40,Veriler!$A:$Y,14,)&lt;&gt;"",VLOOKUP($B$40,Veriler!$A:$Y,14,),"")</f>
        <v>Perde yıkama programı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32"/>
      <c r="BJ56" s="32"/>
      <c r="BK56" s="32"/>
      <c r="BL56" s="32"/>
      <c r="BM56" s="32"/>
      <c r="BN56" s="32"/>
      <c r="BO56" s="32"/>
      <c r="BP56" s="32"/>
      <c r="BQ56" s="32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2"/>
      <c r="BJ57" s="32"/>
      <c r="BK57" s="32"/>
      <c r="BL57" s="32"/>
      <c r="BM57" s="32"/>
      <c r="BN57" s="32"/>
      <c r="BO57" s="32"/>
      <c r="BP57" s="32"/>
      <c r="BQ57" s="32"/>
      <c r="BR57" s="10"/>
    </row>
    <row r="58" spans="1:70" ht="7.5" customHeight="1">
      <c r="A58" s="8"/>
      <c r="B58" s="52" t="str">
        <f>IF(VLOOKUP($B$40,Veriler!$A:$Y,15,)&lt;&gt;"",VLOOKUP($B$40,Veriler!$A:$Y,15,),"")</f>
        <v>Kireç kalkanı teknolojisi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2"/>
      <c r="BJ58" s="32"/>
      <c r="BK58" s="32"/>
      <c r="BL58" s="32"/>
      <c r="BM58" s="32"/>
      <c r="BN58" s="32"/>
      <c r="BO58" s="32"/>
      <c r="BP58" s="32"/>
      <c r="BQ58" s="32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2"/>
      <c r="BJ59" s="32"/>
      <c r="BK59" s="32"/>
      <c r="BL59" s="32"/>
      <c r="BM59" s="32"/>
      <c r="BN59" s="32"/>
      <c r="BO59" s="32"/>
      <c r="BP59" s="32"/>
      <c r="BQ59" s="32"/>
      <c r="BR59" s="10"/>
    </row>
    <row r="60" spans="1:70" ht="7.5" customHeight="1" thickBot="1">
      <c r="A60" s="8"/>
      <c r="B60" s="62" t="s">
        <v>2109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4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32"/>
      <c r="BK60" s="32"/>
      <c r="BL60" s="32"/>
      <c r="BM60" s="32"/>
      <c r="BN60" s="32"/>
      <c r="BO60" s="32"/>
      <c r="BP60" s="32"/>
      <c r="BQ60" s="32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47"/>
      <c r="AF61" s="53">
        <v>3429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32"/>
      <c r="BK61" s="32"/>
      <c r="BL61" s="32"/>
      <c r="BM61" s="32"/>
      <c r="BN61" s="32"/>
      <c r="BO61" s="32"/>
      <c r="BP61" s="32"/>
      <c r="BQ61" s="32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47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32"/>
      <c r="BK62" s="32"/>
      <c r="BL62" s="32"/>
      <c r="BM62" s="32"/>
      <c r="BN62" s="32"/>
      <c r="BO62" s="32"/>
      <c r="BP62" s="32"/>
      <c r="BQ62" s="32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7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32"/>
      <c r="BK63" s="32"/>
      <c r="BL63" s="32"/>
      <c r="BM63" s="32"/>
      <c r="BN63" s="32"/>
      <c r="BO63" s="32"/>
      <c r="BP63" s="32"/>
      <c r="BQ63" s="32"/>
      <c r="BR63" s="10"/>
    </row>
    <row r="64" spans="1:70" ht="7.5" customHeight="1">
      <c r="A64" s="8"/>
      <c r="B64" s="62" t="s">
        <v>2110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32"/>
      <c r="BK64" s="32"/>
      <c r="BL64" s="32"/>
      <c r="BM64" s="32"/>
      <c r="BN64" s="32"/>
      <c r="BO64" s="32"/>
      <c r="BP64" s="32"/>
      <c r="BQ64" s="32"/>
      <c r="BR64" s="10"/>
    </row>
    <row r="65" spans="1:70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32"/>
      <c r="BK65" s="32"/>
      <c r="BL65" s="32"/>
      <c r="BM65" s="32"/>
      <c r="BN65" s="32"/>
      <c r="BO65" s="32"/>
      <c r="BP65" s="32"/>
      <c r="BQ65" s="32"/>
      <c r="BR65" s="10"/>
    </row>
    <row r="66" spans="1:70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32"/>
      <c r="BK66" s="32"/>
      <c r="BL66" s="32"/>
      <c r="BM66" s="32"/>
      <c r="BN66" s="32"/>
      <c r="BO66" s="32"/>
      <c r="BP66" s="32"/>
      <c r="BQ66" s="32"/>
      <c r="BR66" s="10"/>
    </row>
    <row r="67" spans="1:70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3119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32"/>
      <c r="BK67" s="32"/>
      <c r="BL67" s="32"/>
      <c r="BM67" s="32"/>
      <c r="BN67" s="32"/>
      <c r="BO67" s="32"/>
      <c r="BP67" s="32"/>
      <c r="BQ67" s="32"/>
      <c r="BR67" s="10"/>
    </row>
    <row r="68" spans="1:70" ht="7.5" customHeight="1">
      <c r="A68" s="8"/>
      <c r="B68" s="81" t="s">
        <v>2148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32"/>
      <c r="BK68" s="32"/>
      <c r="BL68" s="32"/>
      <c r="BM68" s="32"/>
      <c r="BN68" s="32"/>
      <c r="BO68" s="32"/>
      <c r="BP68" s="32"/>
      <c r="BQ68" s="32"/>
      <c r="BR68" s="10"/>
    </row>
    <row r="69" spans="1:70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32"/>
      <c r="BK69" s="32"/>
      <c r="BL69" s="32"/>
      <c r="BM69" s="32"/>
      <c r="BN69" s="32"/>
      <c r="BO69" s="32"/>
      <c r="BP69" s="32"/>
      <c r="BQ69" s="32"/>
      <c r="BR69" s="10"/>
    </row>
    <row r="70" spans="1:70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32"/>
      <c r="BK70" s="32"/>
      <c r="BL70" s="32"/>
      <c r="BM70" s="32"/>
      <c r="BN70" s="32"/>
      <c r="BO70" s="32"/>
      <c r="BP70" s="32"/>
      <c r="BQ70" s="32"/>
      <c r="BR70" s="10"/>
    </row>
    <row r="71" spans="1:70" ht="7.5" customHeight="1" thickBo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32"/>
      <c r="BK71" s="32"/>
      <c r="BL71" s="32"/>
      <c r="BM71" s="32"/>
      <c r="BN71" s="32"/>
      <c r="BO71" s="32"/>
      <c r="BP71" s="32"/>
      <c r="BQ71" s="32"/>
      <c r="BR71" s="10"/>
    </row>
    <row r="72" spans="1:70" ht="7.5" customHeight="1">
      <c r="A72" s="8"/>
      <c r="B72" s="90" t="s">
        <v>2104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1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>AF36</f>
        <v>43447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20219292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32"/>
      <c r="BK72" s="32"/>
      <c r="BL72" s="32"/>
      <c r="BM72" s="32"/>
      <c r="BN72" s="32"/>
      <c r="BO72" s="32"/>
      <c r="BP72" s="32"/>
      <c r="BQ72" s="32"/>
      <c r="BR72" s="10"/>
    </row>
    <row r="73" spans="1:70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11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32"/>
      <c r="BK73" s="32"/>
      <c r="BL73" s="32"/>
      <c r="BM73" s="32"/>
      <c r="BN73" s="32"/>
      <c r="BO73" s="32"/>
      <c r="BP73" s="32"/>
      <c r="BQ73" s="32"/>
      <c r="BR73" s="10"/>
    </row>
    <row r="74" spans="1:70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330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2"/>
      <c r="BJ76" s="32"/>
      <c r="BK76" s="32"/>
      <c r="BL76" s="32"/>
      <c r="BM76" s="32"/>
      <c r="BN76" s="32"/>
      <c r="BO76" s="32"/>
      <c r="BP76" s="32"/>
      <c r="BQ76" s="32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2"/>
      <c r="BJ77" s="32"/>
      <c r="BK77" s="32"/>
      <c r="BL77" s="32"/>
      <c r="BM77" s="32"/>
      <c r="BN77" s="32"/>
      <c r="BO77" s="32"/>
      <c r="BP77" s="32"/>
      <c r="BQ77" s="32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2"/>
      <c r="BJ78" s="32"/>
      <c r="BK78" s="32"/>
      <c r="BL78" s="32"/>
      <c r="BM78" s="32"/>
      <c r="BN78" s="32"/>
      <c r="BO78" s="32"/>
      <c r="BP78" s="32"/>
      <c r="BQ78" s="32"/>
      <c r="BR78" s="10"/>
    </row>
    <row r="79" spans="1:70" ht="7.5" customHeight="1">
      <c r="A79" s="8"/>
      <c r="B79" s="50" t="str">
        <f>IF(VLOOKUP($B$76,Veriler!$A:$Y,2,)&lt;&gt;"",VLOOKUP($B$76,Veriler!$A:$Y,2,),"")</f>
        <v>9 KG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2"/>
      <c r="BJ79" s="32"/>
      <c r="BK79" s="32"/>
      <c r="BL79" s="32"/>
      <c r="BM79" s="32"/>
      <c r="BN79" s="32"/>
      <c r="BO79" s="32"/>
      <c r="BP79" s="32"/>
      <c r="BQ79" s="32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2"/>
      <c r="BJ80" s="32"/>
      <c r="BK80" s="32"/>
      <c r="BL80" s="32"/>
      <c r="BM80" s="32"/>
      <c r="BN80" s="32"/>
      <c r="BO80" s="32"/>
      <c r="BP80" s="32"/>
      <c r="BQ80" s="32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2"/>
      <c r="BJ81" s="32"/>
      <c r="BK81" s="32"/>
      <c r="BL81" s="32"/>
      <c r="BM81" s="32"/>
      <c r="BN81" s="32"/>
      <c r="BO81" s="32"/>
      <c r="BP81" s="32"/>
      <c r="BQ81" s="32"/>
      <c r="BR81" s="10"/>
    </row>
    <row r="82" spans="1:70" ht="7.5" customHeight="1">
      <c r="A82" s="8"/>
      <c r="B82" s="52" t="str">
        <f>IF(VLOOKUP($B$76,Veriler!$A:$Y,3,)&lt;&gt;"",VLOOKUP($B$76,Veriler!$A:$Y,3,),"")</f>
        <v>9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2"/>
      <c r="AF82" s="52" t="str">
        <f>IF(VLOOKUP($B$76,Veriler!$A:$Y,4,)&lt;&gt;"",VLOOKUP($B$76,Veriler!$A:$Y,4,),"")</f>
        <v>A+++ Enerji Sınıfı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2"/>
      <c r="BK82" s="32"/>
      <c r="BL82" s="32"/>
      <c r="BM82" s="32"/>
      <c r="BN82" s="32"/>
      <c r="BO82" s="32"/>
      <c r="BP82" s="32"/>
      <c r="BQ82" s="32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2"/>
      <c r="BK83" s="32"/>
      <c r="BL83" s="32"/>
      <c r="BM83" s="32"/>
      <c r="BN83" s="32"/>
      <c r="BO83" s="32"/>
      <c r="BP83" s="32"/>
      <c r="BQ83" s="32"/>
      <c r="BR83" s="10"/>
    </row>
    <row r="84" spans="1:70" ht="7.5" customHeight="1">
      <c r="A84" s="8"/>
      <c r="B84" s="52" t="str">
        <f>IF(VLOOKUP($B$76,Veriler!$A:$Y,5,)&lt;&gt;"",VLOOKUP($B$76,Veriler!$A:$Y,5,),"")</f>
        <v>Toprak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2"/>
      <c r="AF84" s="52" t="str">
        <f>IF(VLOOKUP($B$76,Veriler!$A:$Y,6,)&lt;&gt;"",VLOOKUP($B$76,Veriler!$A:$Y,6,),"")</f>
        <v>12 dk. hızlı yıkama programı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2"/>
      <c r="BJ84" s="32"/>
      <c r="BK84" s="32"/>
      <c r="BL84" s="32"/>
      <c r="BM84" s="32"/>
      <c r="BN84" s="32"/>
      <c r="BO84" s="32"/>
      <c r="BP84" s="32"/>
      <c r="BQ84" s="32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2"/>
      <c r="BJ85" s="32"/>
      <c r="BK85" s="32"/>
      <c r="BL85" s="32"/>
      <c r="BM85" s="32"/>
      <c r="BN85" s="32"/>
      <c r="BO85" s="32"/>
      <c r="BP85" s="32"/>
      <c r="BQ85" s="32"/>
      <c r="BR85" s="10"/>
    </row>
    <row r="86" spans="1:70" ht="7.5" customHeight="1">
      <c r="A86" s="8"/>
      <c r="B86" s="52" t="str">
        <f>IF(VLOOKUP($B$76,Veriler!$A:$Y,7,)&lt;&gt;"",VLOOKUP($B$76,Veriler!$A:$Y,7,),"")</f>
        <v>1200 devir sıkma kapasitesi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2"/>
      <c r="AF86" s="52" t="str">
        <f>IF(VLOOKUP($B$76,Veriler!$A:$Y,8,)&lt;&gt;"",VLOOKUP($B$76,Veriler!$A:$Y,8,),"")</f>
        <v>Bumerang gövde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2"/>
      <c r="BJ86" s="32"/>
      <c r="BK86" s="32"/>
      <c r="BL86" s="32"/>
      <c r="BM86" s="32"/>
      <c r="BN86" s="32"/>
      <c r="BO86" s="32"/>
      <c r="BP86" s="32"/>
      <c r="BQ86" s="32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2"/>
      <c r="BJ87" s="32"/>
      <c r="BK87" s="32"/>
      <c r="BL87" s="32"/>
      <c r="BM87" s="32"/>
      <c r="BN87" s="32"/>
      <c r="BO87" s="32"/>
      <c r="BP87" s="32"/>
      <c r="BQ87" s="32"/>
      <c r="BR87" s="10"/>
    </row>
    <row r="88" spans="1:70" ht="7.5" customHeight="1">
      <c r="A88" s="8"/>
      <c r="B88" s="52" t="str">
        <f>IF(VLOOKUP($B$76,Veriler!$A:$Y,9,)&lt;&gt;"",VLOOKUP($B$76,Veriler!$A:$Y,9,),"")</f>
        <v>İnci kazan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2"/>
      <c r="AF88" s="52" t="str">
        <f>IF(VLOOKUP($B$76,Veriler!$A:$Y,10,)&lt;&gt;"",VLOOKUP($B$76,Veriler!$A:$Y,10,),"")</f>
        <v>LCD Ekran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2"/>
      <c r="BJ88" s="32"/>
      <c r="BK88" s="32"/>
      <c r="BL88" s="32"/>
      <c r="BM88" s="32"/>
      <c r="BN88" s="32"/>
      <c r="BO88" s="32"/>
      <c r="BP88" s="32"/>
      <c r="BQ88" s="32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2"/>
      <c r="BJ89" s="32"/>
      <c r="BK89" s="32"/>
      <c r="BL89" s="32"/>
      <c r="BM89" s="32"/>
      <c r="BN89" s="32"/>
      <c r="BO89" s="32"/>
      <c r="BP89" s="32"/>
      <c r="BQ89" s="32"/>
      <c r="BR89" s="10"/>
    </row>
    <row r="90" spans="1:70" ht="7.5" customHeight="1">
      <c r="A90" s="8"/>
      <c r="B90" s="52" t="str">
        <f>IF(VLOOKUP($B$76,Veriler!$A:$Y,11,)&lt;&gt;"",VLOOKUP($B$76,Veriler!$A:$Y,11,),"")</f>
        <v>Twinjet Plus teknolojisi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2"/>
      <c r="AF90" s="52" t="str">
        <f>IF(VLOOKUP($B$76,Veriler!$A:$Y,12,)&lt;&gt;"",VLOOKUP($B$76,Veriler!$A:$Y,12,),"")</f>
        <v>Alerji uzmanı programı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2"/>
      <c r="BJ90" s="32"/>
      <c r="BK90" s="32"/>
      <c r="BL90" s="32"/>
      <c r="BM90" s="32"/>
      <c r="BN90" s="32"/>
      <c r="BO90" s="32"/>
      <c r="BP90" s="32"/>
      <c r="BQ90" s="32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2"/>
      <c r="BJ91" s="32"/>
      <c r="BK91" s="32"/>
      <c r="BL91" s="32"/>
      <c r="BM91" s="32"/>
      <c r="BN91" s="32"/>
      <c r="BO91" s="32"/>
      <c r="BP91" s="32"/>
      <c r="BQ91" s="32"/>
      <c r="BR91" s="10"/>
    </row>
    <row r="92" spans="1:70" ht="7.5" customHeight="1">
      <c r="A92" s="8"/>
      <c r="B92" s="52" t="str">
        <f>IF(VLOOKUP($B$76,Veriler!$A:$Y,13,)&lt;&gt;"",VLOOKUP($B$76,Veriler!$A:$Y,13,),"")</f>
        <v>Yorgan programı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2"/>
      <c r="AF92" s="52" t="str">
        <f>IF(VLOOKUP($B$40,Veriler!$A:$Y,14,)&lt;&gt;"",VLOOKUP($B$40,Veriler!$A:$Y,14,),"")</f>
        <v>Perde yıkama programı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2"/>
      <c r="BJ92" s="32"/>
      <c r="BK92" s="32"/>
      <c r="BL92" s="32"/>
      <c r="BM92" s="32"/>
      <c r="BN92" s="32"/>
      <c r="BO92" s="32"/>
      <c r="BP92" s="32"/>
      <c r="BQ92" s="32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2"/>
      <c r="BJ93" s="32"/>
      <c r="BK93" s="32"/>
      <c r="BL93" s="32"/>
      <c r="BM93" s="32"/>
      <c r="BN93" s="32"/>
      <c r="BO93" s="32"/>
      <c r="BP93" s="32"/>
      <c r="BQ93" s="32"/>
      <c r="BR93" s="10"/>
    </row>
    <row r="94" spans="1:70" ht="7.5" customHeight="1">
      <c r="A94" s="8"/>
      <c r="B94" s="52" t="str">
        <f>IF(VLOOKUP($B$40,Veriler!$A:$Y,15,)&lt;&gt;"",VLOOKUP($B$40,Veriler!$A:$Y,15,),"")</f>
        <v>Kireç kalkanı teknolojisi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2"/>
      <c r="BJ94" s="32"/>
      <c r="BK94" s="32"/>
      <c r="BL94" s="32"/>
      <c r="BM94" s="32"/>
      <c r="BN94" s="32"/>
      <c r="BO94" s="32"/>
      <c r="BP94" s="32"/>
      <c r="BQ94" s="32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2"/>
      <c r="BJ95" s="32"/>
      <c r="BK95" s="32"/>
      <c r="BL95" s="32"/>
      <c r="BM95" s="32"/>
      <c r="BN95" s="32"/>
      <c r="BO95" s="32"/>
      <c r="BP95" s="32"/>
      <c r="BQ95" s="32"/>
      <c r="BR95" s="10"/>
    </row>
    <row r="96" spans="1:70" ht="7.5" customHeight="1" thickBot="1">
      <c r="A96" s="8"/>
      <c r="B96" s="62" t="s">
        <v>2109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3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2"/>
      <c r="BK96" s="32"/>
      <c r="BL96" s="32"/>
      <c r="BM96" s="32"/>
      <c r="BN96" s="32"/>
      <c r="BO96" s="32"/>
      <c r="BP96" s="32"/>
      <c r="BQ96" s="32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34"/>
      <c r="AF97" s="53">
        <v>3429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2"/>
      <c r="BK97" s="32"/>
      <c r="BL97" s="32"/>
      <c r="BM97" s="32"/>
      <c r="BN97" s="32"/>
      <c r="BO97" s="32"/>
      <c r="BP97" s="32"/>
      <c r="BQ97" s="32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E98" s="34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2"/>
      <c r="BK98" s="32"/>
      <c r="BL98" s="32"/>
      <c r="BM98" s="32"/>
      <c r="BN98" s="32"/>
      <c r="BO98" s="32"/>
      <c r="BP98" s="32"/>
      <c r="BQ98" s="32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4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2"/>
      <c r="BK99" s="32"/>
      <c r="BL99" s="32"/>
      <c r="BM99" s="32"/>
      <c r="BN99" s="32"/>
      <c r="BO99" s="32"/>
      <c r="BP99" s="32"/>
      <c r="BQ99" s="32"/>
      <c r="BR99" s="10"/>
    </row>
    <row r="100" spans="1:70" ht="7.5" customHeight="1">
      <c r="A100" s="8"/>
      <c r="B100" s="62" t="s">
        <v>2110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21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2"/>
      <c r="BK100" s="32"/>
      <c r="BL100" s="32"/>
      <c r="BM100" s="32"/>
      <c r="BN100" s="32"/>
      <c r="BO100" s="32"/>
      <c r="BP100" s="32"/>
      <c r="BQ100" s="32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E101" s="21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2"/>
      <c r="BK101" s="32"/>
      <c r="BL101" s="32"/>
      <c r="BM101" s="32"/>
      <c r="BN101" s="32"/>
      <c r="BO101" s="32"/>
      <c r="BP101" s="32"/>
      <c r="BQ101" s="32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21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2"/>
      <c r="BK102" s="32"/>
      <c r="BL102" s="32"/>
      <c r="BM102" s="32"/>
      <c r="BN102" s="32"/>
      <c r="BO102" s="32"/>
      <c r="BP102" s="32"/>
      <c r="BQ102" s="32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1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3119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2"/>
      <c r="BK103" s="32"/>
      <c r="BL103" s="32"/>
      <c r="BM103" s="32"/>
      <c r="BN103" s="32"/>
      <c r="BO103" s="32"/>
      <c r="BP103" s="32"/>
      <c r="BQ103" s="32"/>
      <c r="BR103" s="10"/>
    </row>
    <row r="104" spans="1:70" ht="7.5" customHeight="1">
      <c r="A104" s="8"/>
      <c r="B104" s="81" t="s">
        <v>2148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E104" s="21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2"/>
      <c r="BK104" s="32"/>
      <c r="BL104" s="32"/>
      <c r="BM104" s="32"/>
      <c r="BN104" s="32"/>
      <c r="BO104" s="32"/>
      <c r="BP104" s="32"/>
      <c r="BQ104" s="32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2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2"/>
      <c r="BK105" s="32"/>
      <c r="BL105" s="32"/>
      <c r="BM105" s="32"/>
      <c r="BN105" s="32"/>
      <c r="BO105" s="32"/>
      <c r="BP105" s="32"/>
      <c r="BQ105" s="32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2"/>
      <c r="BK106" s="32"/>
      <c r="BL106" s="32"/>
      <c r="BM106" s="32"/>
      <c r="BN106" s="32"/>
      <c r="BO106" s="32"/>
      <c r="BP106" s="32"/>
      <c r="BQ106" s="32"/>
      <c r="BR106" s="10"/>
    </row>
    <row r="107" spans="1:70" ht="7.5" customHeight="1" thickBot="1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2"/>
      <c r="BK107" s="32"/>
      <c r="BL107" s="32"/>
      <c r="BM107" s="32"/>
      <c r="BN107" s="32"/>
      <c r="BO107" s="32"/>
      <c r="BP107" s="32"/>
      <c r="BQ107" s="32"/>
      <c r="BR107" s="10"/>
    </row>
    <row r="108" spans="1:70" ht="7.5" customHeight="1">
      <c r="A108" s="8"/>
      <c r="B108" s="90" t="s">
        <v>2104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11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>AF36</f>
        <v>43447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20217649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2"/>
      <c r="BK108" s="32"/>
      <c r="BL108" s="32"/>
      <c r="BM108" s="32"/>
      <c r="BN108" s="32"/>
      <c r="BO108" s="32"/>
      <c r="BP108" s="32"/>
      <c r="BQ108" s="32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11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2"/>
      <c r="BK109" s="32"/>
      <c r="BL109" s="32"/>
      <c r="BM109" s="32"/>
      <c r="BN109" s="32"/>
      <c r="BO109" s="32"/>
      <c r="BP109" s="32"/>
      <c r="BQ109" s="32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B36:O37"/>
    <mergeCell ref="B60:AD62"/>
    <mergeCell ref="AF97:BH101"/>
    <mergeCell ref="AF103:AN107"/>
    <mergeCell ref="AO103:BH107"/>
    <mergeCell ref="AF108:AS109"/>
    <mergeCell ref="AT108:BH109"/>
    <mergeCell ref="B96:AD98"/>
    <mergeCell ref="B100:AD102"/>
    <mergeCell ref="B104:AD106"/>
    <mergeCell ref="B108:O109"/>
    <mergeCell ref="B90:AD91"/>
    <mergeCell ref="AF90:BH91"/>
    <mergeCell ref="B92:AD93"/>
    <mergeCell ref="AF92:BH93"/>
    <mergeCell ref="B94:AD95"/>
    <mergeCell ref="AF94:BH95"/>
    <mergeCell ref="B84:AD85"/>
    <mergeCell ref="AF84:BH85"/>
    <mergeCell ref="B86:AD87"/>
    <mergeCell ref="AF86:BH87"/>
    <mergeCell ref="B88:AD89"/>
    <mergeCell ref="AF88:BH89"/>
    <mergeCell ref="B76:BH78"/>
    <mergeCell ref="B79:BH81"/>
    <mergeCell ref="B82:AD83"/>
    <mergeCell ref="AF82:BH83"/>
    <mergeCell ref="AF72:AS73"/>
    <mergeCell ref="AT72:BH73"/>
    <mergeCell ref="B64:AD66"/>
    <mergeCell ref="B68:AD70"/>
    <mergeCell ref="B72:O73"/>
    <mergeCell ref="AF54:BH55"/>
    <mergeCell ref="B56:AD57"/>
    <mergeCell ref="AF56:BH57"/>
    <mergeCell ref="B58:AD59"/>
    <mergeCell ref="AF58:BH59"/>
    <mergeCell ref="AF25:BH29"/>
    <mergeCell ref="AF31:AN35"/>
    <mergeCell ref="AO31:BH35"/>
    <mergeCell ref="B14:AD15"/>
    <mergeCell ref="AF14:BH15"/>
    <mergeCell ref="B16:AD17"/>
    <mergeCell ref="AF16:BH17"/>
    <mergeCell ref="B18:AD19"/>
    <mergeCell ref="AF18:BH19"/>
    <mergeCell ref="B20:AD21"/>
    <mergeCell ref="AF20:BH21"/>
    <mergeCell ref="B22:AD23"/>
    <mergeCell ref="AF22:BH23"/>
    <mergeCell ref="B24:AD26"/>
    <mergeCell ref="B28:AD30"/>
    <mergeCell ref="B32:AD34"/>
    <mergeCell ref="B4:BH6"/>
    <mergeCell ref="B7:BH9"/>
    <mergeCell ref="B10:AD11"/>
    <mergeCell ref="AF10:BH11"/>
    <mergeCell ref="B12:AD13"/>
    <mergeCell ref="AF12:BH13"/>
    <mergeCell ref="AF36:AS37"/>
    <mergeCell ref="AT36:BH37"/>
    <mergeCell ref="AF61:BH65"/>
    <mergeCell ref="AF67:AN71"/>
    <mergeCell ref="AO67:BH71"/>
    <mergeCell ref="B43:BH45"/>
    <mergeCell ref="B40:BH42"/>
    <mergeCell ref="B48:AD49"/>
    <mergeCell ref="AF48:BH49"/>
    <mergeCell ref="B50:AD51"/>
    <mergeCell ref="AF50:BH51"/>
    <mergeCell ref="B46:AD47"/>
    <mergeCell ref="AF46:BH47"/>
    <mergeCell ref="B52:AD53"/>
    <mergeCell ref="AF52:BH53"/>
    <mergeCell ref="B54:AD55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BR110"/>
  <sheetViews>
    <sheetView workbookViewId="0">
      <selection activeCell="BU33" sqref="BU33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332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33"/>
      <c r="BJ4" s="33"/>
      <c r="BK4" s="33"/>
      <c r="BL4" s="33"/>
      <c r="BM4" s="33"/>
      <c r="BN4" s="33"/>
      <c r="BO4" s="33"/>
      <c r="BP4" s="33"/>
      <c r="BQ4" s="33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33"/>
      <c r="BJ5" s="33"/>
      <c r="BK5" s="33"/>
      <c r="BL5" s="33"/>
      <c r="BM5" s="33"/>
      <c r="BN5" s="33"/>
      <c r="BO5" s="33"/>
      <c r="BP5" s="33"/>
      <c r="BQ5" s="33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33"/>
      <c r="BJ6" s="33"/>
      <c r="BK6" s="33"/>
      <c r="BL6" s="33"/>
      <c r="BM6" s="33"/>
      <c r="BN6" s="33"/>
      <c r="BO6" s="33"/>
      <c r="BP6" s="33"/>
      <c r="BQ6" s="33"/>
      <c r="BR6" s="10"/>
    </row>
    <row r="7" spans="1:70" ht="7.5" customHeight="1">
      <c r="A7" s="8"/>
      <c r="B7" s="50" t="str">
        <f>IF(VLOOKUP($B$4,Veriler!$A:$Y,2,)&lt;&gt;"",VLOOKUP($B$4,Veriler!$A:$Y,2,),"")</f>
        <v>9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33"/>
      <c r="BJ7" s="33"/>
      <c r="BK7" s="33"/>
      <c r="BL7" s="33"/>
      <c r="BM7" s="33"/>
      <c r="BN7" s="33"/>
      <c r="BO7" s="33"/>
      <c r="BP7" s="33"/>
      <c r="BQ7" s="33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3"/>
      <c r="BJ8" s="33"/>
      <c r="BK8" s="33"/>
      <c r="BL8" s="33"/>
      <c r="BM8" s="33"/>
      <c r="BN8" s="33"/>
      <c r="BO8" s="33"/>
      <c r="BP8" s="33"/>
      <c r="BQ8" s="33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33"/>
      <c r="BJ9" s="33"/>
      <c r="BK9" s="33"/>
      <c r="BL9" s="33"/>
      <c r="BM9" s="33"/>
      <c r="BN9" s="33"/>
      <c r="BO9" s="33"/>
      <c r="BP9" s="33"/>
      <c r="BQ9" s="33"/>
      <c r="BR9" s="10"/>
    </row>
    <row r="10" spans="1:70" ht="7.5" customHeight="1">
      <c r="A10" s="8"/>
      <c r="B10" s="52" t="str">
        <f>IF(VLOOKUP($B$4,Veriler!$A:$Y,3,)&lt;&gt;"",VLOOKUP($B$4,Veriler!$A:$Y,3,),"")</f>
        <v>9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3"/>
      <c r="AF10" s="52" t="str">
        <f>IF(VLOOKUP($B$4,Veriler!$A:$Y,4,)&lt;&gt;"",VLOOKUP($B$4,Veriler!$A:$Y,4,),"")</f>
        <v>A+++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33"/>
      <c r="BK10" s="33"/>
      <c r="BL10" s="33"/>
      <c r="BM10" s="33"/>
      <c r="BN10" s="33"/>
      <c r="BO10" s="33"/>
      <c r="BP10" s="33"/>
      <c r="BQ10" s="33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33"/>
      <c r="BK11" s="33"/>
      <c r="BL11" s="33"/>
      <c r="BM11" s="33"/>
      <c r="BN11" s="33"/>
      <c r="BO11" s="33"/>
      <c r="BP11" s="33"/>
      <c r="BQ11" s="33"/>
      <c r="BR11" s="10"/>
    </row>
    <row r="12" spans="1:70" ht="7.5" customHeight="1">
      <c r="A12" s="8"/>
      <c r="B12" s="52" t="str">
        <f>IF(VLOOKUP($B$4,Veriler!$A:$Y,5,)&lt;&gt;"",VLOOKUP($B$4,Veriler!$A:$Y,5,),"")</f>
        <v>Pembe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3"/>
      <c r="AF12" s="52" t="str">
        <f>IF(VLOOKUP($B$4,Veriler!$A:$Y,6,)&lt;&gt;"",VLOOKUP($B$4,Veriler!$A:$Y,6,),"")</f>
        <v>12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3"/>
      <c r="BJ12" s="33"/>
      <c r="BK12" s="33"/>
      <c r="BL12" s="33"/>
      <c r="BM12" s="33"/>
      <c r="BN12" s="33"/>
      <c r="BO12" s="33"/>
      <c r="BP12" s="33"/>
      <c r="BQ12" s="33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3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33"/>
      <c r="BJ13" s="33"/>
      <c r="BK13" s="33"/>
      <c r="BL13" s="33"/>
      <c r="BM13" s="33"/>
      <c r="BN13" s="33"/>
      <c r="BO13" s="33"/>
      <c r="BP13" s="33"/>
      <c r="BQ13" s="33"/>
      <c r="BR13" s="10"/>
    </row>
    <row r="14" spans="1:70" ht="7.5" customHeight="1">
      <c r="A14" s="8"/>
      <c r="B14" s="52" t="str">
        <f>IF(VLOOKUP($B$4,Veriler!$A:$Y,7,)&lt;&gt;"",VLOOKUP($B$4,Veriler!$A:$Y,7,),"")</f>
        <v>1200 devir sıkma kapasitesi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3"/>
      <c r="AF14" s="52" t="str">
        <f>IF(VLOOKUP($B$4,Veriler!$A:$Y,8,)&lt;&gt;"",VLOOKUP($B$4,Veriler!$A:$Y,8,),"")</f>
        <v>Bumerang gövde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33"/>
      <c r="BJ14" s="33"/>
      <c r="BK14" s="33"/>
      <c r="BL14" s="33"/>
      <c r="BM14" s="33"/>
      <c r="BN14" s="33"/>
      <c r="BO14" s="33"/>
      <c r="BP14" s="33"/>
      <c r="BQ14" s="33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33"/>
      <c r="BJ15" s="33"/>
      <c r="BK15" s="33"/>
      <c r="BL15" s="33"/>
      <c r="BM15" s="33"/>
      <c r="BN15" s="33"/>
      <c r="BO15" s="33"/>
      <c r="BP15" s="33"/>
      <c r="BQ15" s="33"/>
      <c r="BR15" s="10"/>
    </row>
    <row r="16" spans="1:70" ht="7.5" customHeight="1">
      <c r="A16" s="8"/>
      <c r="B16" s="52" t="str">
        <f>IF(VLOOKUP($B$4,Veriler!$A:$Y,9,)&lt;&gt;"",VLOOKUP($B$4,Veriler!$A:$Y,9,),"")</f>
        <v>İnci kazan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3"/>
      <c r="AF16" s="52" t="str">
        <f>IF(VLOOKUP($B$4,Veriler!$A:$Y,10,)&lt;&gt;"",VLOOKUP($B$4,Veriler!$A:$Y,10,),"")</f>
        <v>LCD Ekran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33"/>
      <c r="BJ16" s="33"/>
      <c r="BK16" s="33"/>
      <c r="BL16" s="33"/>
      <c r="BM16" s="33"/>
      <c r="BN16" s="33"/>
      <c r="BO16" s="33"/>
      <c r="BP16" s="33"/>
      <c r="BQ16" s="33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3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33"/>
      <c r="BJ17" s="33"/>
      <c r="BK17" s="33"/>
      <c r="BL17" s="33"/>
      <c r="BM17" s="33"/>
      <c r="BN17" s="33"/>
      <c r="BO17" s="33"/>
      <c r="BP17" s="33"/>
      <c r="BQ17" s="33"/>
      <c r="BR17" s="10"/>
    </row>
    <row r="18" spans="1:70" ht="7.5" customHeight="1">
      <c r="A18" s="8"/>
      <c r="B18" s="52" t="str">
        <f>IF(VLOOKUP($B$4,Veriler!$A:$Y,11,)&lt;&gt;"",VLOOKUP($B$4,Veriler!$A:$Y,11,),"")</f>
        <v>Twinjet Plus teknolojisi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3"/>
      <c r="AF18" s="52" t="str">
        <f>IF(VLOOKUP($B$4,Veriler!$A:$Y,12,)&lt;&gt;"",VLOOKUP($B$4,Veriler!$A:$Y,12,),"")</f>
        <v>Alerji uzmanı programı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3"/>
      <c r="BJ18" s="33"/>
      <c r="BK18" s="33"/>
      <c r="BL18" s="33"/>
      <c r="BM18" s="33"/>
      <c r="BN18" s="33"/>
      <c r="BO18" s="33"/>
      <c r="BP18" s="33"/>
      <c r="BQ18" s="33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33"/>
      <c r="BJ19" s="33"/>
      <c r="BK19" s="33"/>
      <c r="BL19" s="33"/>
      <c r="BM19" s="33"/>
      <c r="BN19" s="33"/>
      <c r="BO19" s="33"/>
      <c r="BP19" s="33"/>
      <c r="BQ19" s="33"/>
      <c r="BR19" s="10"/>
    </row>
    <row r="20" spans="1:70" ht="7.5" customHeight="1">
      <c r="A20" s="8"/>
      <c r="B20" s="52" t="str">
        <f>IF(VLOOKUP($B$4,Veriler!$A:$Y,13,)&lt;&gt;"",VLOOKUP($B$4,Veriler!$A:$Y,13,),"")</f>
        <v>Yorgan programı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3"/>
      <c r="AF20" s="52" t="str">
        <f>IF(VLOOKUP($B$4,Veriler!$A:$Y,14,)&lt;&gt;"",VLOOKUP($B$4,Veriler!$A:$Y,14,),"")</f>
        <v>Perde yıkama programı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33"/>
      <c r="BJ20" s="33"/>
      <c r="BK20" s="33"/>
      <c r="BL20" s="33"/>
      <c r="BM20" s="33"/>
      <c r="BN20" s="33"/>
      <c r="BO20" s="33"/>
      <c r="BP20" s="33"/>
      <c r="BQ20" s="33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3"/>
      <c r="BJ21" s="33"/>
      <c r="BK21" s="33"/>
      <c r="BL21" s="33"/>
      <c r="BM21" s="33"/>
      <c r="BN21" s="33"/>
      <c r="BO21" s="33"/>
      <c r="BP21" s="33"/>
      <c r="BQ21" s="33"/>
      <c r="BR21" s="10"/>
    </row>
    <row r="22" spans="1:70" ht="7.5" customHeight="1">
      <c r="A22" s="8"/>
      <c r="B22" s="52" t="str">
        <f>IF(VLOOKUP($B$4,Veriler!$A:$Y,15,)&lt;&gt;"",VLOOKUP($B$4,Veriler!$A:$Y,15,),"")</f>
        <v>Kireç kalkanı teknolojisi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3"/>
      <c r="AF22" s="52" t="str">
        <f>IF(VLOOKUP($B$4,Veriler!$A:$Y,16,)&lt;&gt;"",VLOOKUP($B$4,Veriler!$A:$Y,16,),"")</f>
        <v>Narinler/Elde yıkama programı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3"/>
      <c r="BJ22" s="33"/>
      <c r="BK22" s="33"/>
      <c r="BL22" s="33"/>
      <c r="BM22" s="33"/>
      <c r="BN22" s="33"/>
      <c r="BO22" s="33"/>
      <c r="BP22" s="33"/>
      <c r="BQ22" s="33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3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33"/>
      <c r="BJ23" s="33"/>
      <c r="BK23" s="33"/>
      <c r="BL23" s="33"/>
      <c r="BM23" s="33"/>
      <c r="BN23" s="33"/>
      <c r="BO23" s="33"/>
      <c r="BP23" s="33"/>
      <c r="BQ23" s="33"/>
      <c r="BR23" s="10"/>
    </row>
    <row r="24" spans="1:70" ht="7.5" customHeight="1" thickBot="1">
      <c r="A24" s="8"/>
      <c r="B24" s="62" t="s">
        <v>2109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3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3"/>
      <c r="BK24" s="33"/>
      <c r="BL24" s="33"/>
      <c r="BM24" s="33"/>
      <c r="BN24" s="33"/>
      <c r="BO24" s="33"/>
      <c r="BP24" s="33"/>
      <c r="BQ24" s="33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34"/>
      <c r="AF25" s="53">
        <v>3429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4"/>
      <c r="BJ25" s="33"/>
      <c r="BK25" s="33"/>
      <c r="BL25" s="33"/>
      <c r="BM25" s="33"/>
      <c r="BN25" s="33"/>
      <c r="BO25" s="33"/>
      <c r="BP25" s="33"/>
      <c r="BQ25" s="33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34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34"/>
      <c r="BJ26" s="33"/>
      <c r="BK26" s="33"/>
      <c r="BL26" s="33"/>
      <c r="BM26" s="33"/>
      <c r="BN26" s="33"/>
      <c r="BO26" s="33"/>
      <c r="BP26" s="33"/>
      <c r="BQ26" s="33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4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34"/>
      <c r="BJ27" s="33"/>
      <c r="BK27" s="33"/>
      <c r="BL27" s="33"/>
      <c r="BM27" s="33"/>
      <c r="BN27" s="33"/>
      <c r="BO27" s="33"/>
      <c r="BP27" s="33"/>
      <c r="BQ27" s="33"/>
      <c r="BR27" s="10"/>
    </row>
    <row r="28" spans="1:70" ht="7.5" customHeight="1">
      <c r="A28" s="8"/>
      <c r="B28" s="62" t="s">
        <v>2110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34"/>
      <c r="BJ28" s="33"/>
      <c r="BK28" s="33"/>
      <c r="BL28" s="33"/>
      <c r="BM28" s="33"/>
      <c r="BN28" s="33"/>
      <c r="BO28" s="33"/>
      <c r="BP28" s="33"/>
      <c r="BQ28" s="33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34"/>
      <c r="BJ29" s="33"/>
      <c r="BK29" s="33"/>
      <c r="BL29" s="33"/>
      <c r="BM29" s="33"/>
      <c r="BN29" s="33"/>
      <c r="BO29" s="33"/>
      <c r="BP29" s="33"/>
      <c r="BQ29" s="33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34"/>
      <c r="BJ30" s="33"/>
      <c r="BK30" s="33"/>
      <c r="BL30" s="33"/>
      <c r="BM30" s="33"/>
      <c r="BN30" s="33"/>
      <c r="BO30" s="33"/>
      <c r="BP30" s="33"/>
      <c r="BQ30" s="33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3119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4"/>
      <c r="BJ31" s="33"/>
      <c r="BK31" s="33"/>
      <c r="BL31" s="33"/>
      <c r="BM31" s="33"/>
      <c r="BN31" s="33"/>
      <c r="BO31" s="33"/>
      <c r="BP31" s="33"/>
      <c r="BQ31" s="33"/>
      <c r="BR31" s="10"/>
    </row>
    <row r="32" spans="1:70" ht="7.5" customHeight="1">
      <c r="A32" s="8"/>
      <c r="B32" s="81" t="s">
        <v>2148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34"/>
      <c r="BJ32" s="33"/>
      <c r="BK32" s="33"/>
      <c r="BL32" s="33"/>
      <c r="BM32" s="33"/>
      <c r="BN32" s="33"/>
      <c r="BO32" s="33"/>
      <c r="BP32" s="33"/>
      <c r="BQ32" s="33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4"/>
      <c r="BJ33" s="33"/>
      <c r="BK33" s="33"/>
      <c r="BL33" s="33"/>
      <c r="BM33" s="33"/>
      <c r="BN33" s="33"/>
      <c r="BO33" s="33"/>
      <c r="BP33" s="33"/>
      <c r="BQ33" s="33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4"/>
      <c r="BJ34" s="33"/>
      <c r="BK34" s="33"/>
      <c r="BL34" s="33"/>
      <c r="BM34" s="33"/>
      <c r="BN34" s="33"/>
      <c r="BO34" s="33"/>
      <c r="BP34" s="33"/>
      <c r="BQ34" s="33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4"/>
      <c r="BJ35" s="33"/>
      <c r="BK35" s="33"/>
      <c r="BL35" s="33"/>
      <c r="BM35" s="33"/>
      <c r="BN35" s="33"/>
      <c r="BO35" s="33"/>
      <c r="BP35" s="33"/>
      <c r="BQ35" s="33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43447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20219291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34"/>
      <c r="BJ36" s="33"/>
      <c r="BK36" s="33"/>
      <c r="BL36" s="33"/>
      <c r="BM36" s="33"/>
      <c r="BN36" s="33"/>
      <c r="BO36" s="33"/>
      <c r="BP36" s="33"/>
      <c r="BQ36" s="33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34"/>
      <c r="BJ37" s="33"/>
      <c r="BK37" s="33"/>
      <c r="BL37" s="33"/>
      <c r="BM37" s="33"/>
      <c r="BN37" s="33"/>
      <c r="BO37" s="33"/>
      <c r="BP37" s="33"/>
      <c r="BQ37" s="33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315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33"/>
      <c r="BJ40" s="33"/>
      <c r="BK40" s="33"/>
      <c r="BL40" s="33"/>
      <c r="BM40" s="33"/>
      <c r="BN40" s="33"/>
      <c r="BO40" s="33"/>
      <c r="BP40" s="33"/>
      <c r="BQ40" s="33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33"/>
      <c r="BJ41" s="33"/>
      <c r="BK41" s="33"/>
      <c r="BL41" s="33"/>
      <c r="BM41" s="33"/>
      <c r="BN41" s="33"/>
      <c r="BO41" s="33"/>
      <c r="BP41" s="33"/>
      <c r="BQ41" s="33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33"/>
      <c r="BJ42" s="33"/>
      <c r="BK42" s="33"/>
      <c r="BL42" s="33"/>
      <c r="BM42" s="33"/>
      <c r="BN42" s="33"/>
      <c r="BO42" s="33"/>
      <c r="BP42" s="33"/>
      <c r="BQ42" s="33"/>
      <c r="BR42" s="10"/>
    </row>
    <row r="43" spans="1:70" ht="7.5" customHeight="1">
      <c r="A43" s="8"/>
      <c r="B43" s="50" t="str">
        <f>IF(VLOOKUP($B$40,Veriler!$A:$Y,2,)&lt;&gt;"",VLOOKUP($B$40,Veriler!$A:$Y,2,),"")</f>
        <v>9 KG ÇAMAŞIR MAKİNESİ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3"/>
      <c r="BJ43" s="33"/>
      <c r="BK43" s="33"/>
      <c r="BL43" s="33"/>
      <c r="BM43" s="33"/>
      <c r="BN43" s="33"/>
      <c r="BO43" s="33"/>
      <c r="BP43" s="33"/>
      <c r="BQ43" s="33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33"/>
      <c r="BJ44" s="33"/>
      <c r="BK44" s="33"/>
      <c r="BL44" s="33"/>
      <c r="BM44" s="33"/>
      <c r="BN44" s="33"/>
      <c r="BO44" s="33"/>
      <c r="BP44" s="33"/>
      <c r="BQ44" s="33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33"/>
      <c r="BJ45" s="33"/>
      <c r="BK45" s="33"/>
      <c r="BL45" s="33"/>
      <c r="BM45" s="33"/>
      <c r="BN45" s="33"/>
      <c r="BO45" s="33"/>
      <c r="BP45" s="33"/>
      <c r="BQ45" s="33"/>
      <c r="BR45" s="10"/>
    </row>
    <row r="46" spans="1:70" ht="7.5" customHeight="1">
      <c r="A46" s="8"/>
      <c r="B46" s="52" t="str">
        <f>IF(VLOOKUP($B$40,Veriler!$A:$Y,3,)&lt;&gt;"",VLOOKUP($B$40,Veriler!$A:$Y,3,),"")</f>
        <v>9 kg yıkama kapasitesi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33"/>
      <c r="AF46" s="52" t="str">
        <f>IF(VLOOKUP($B$40,Veriler!$A:$Y,4,)&lt;&gt;"",VLOOKUP($B$40,Veriler!$A:$Y,4,),"")</f>
        <v>A+++ Enerji Sınıfı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33"/>
      <c r="BK46" s="33"/>
      <c r="BL46" s="33"/>
      <c r="BM46" s="33"/>
      <c r="BN46" s="33"/>
      <c r="BO46" s="33"/>
      <c r="BP46" s="33"/>
      <c r="BQ46" s="33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3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33"/>
      <c r="BK47" s="33"/>
      <c r="BL47" s="33"/>
      <c r="BM47" s="33"/>
      <c r="BN47" s="33"/>
      <c r="BO47" s="33"/>
      <c r="BP47" s="33"/>
      <c r="BQ47" s="33"/>
      <c r="BR47" s="10"/>
    </row>
    <row r="48" spans="1:70" ht="7.5" customHeight="1">
      <c r="A48" s="8"/>
      <c r="B48" s="52" t="str">
        <f>IF(VLOOKUP($B$40,Veriler!$A:$Y,5,)&lt;&gt;"",VLOOKUP($B$40,Veriler!$A:$Y,5,),"")</f>
        <v>Gri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33"/>
      <c r="AF48" s="52" t="str">
        <f>IF(VLOOKUP($B$40,Veriler!$A:$Y,6,)&lt;&gt;"",VLOOKUP($B$40,Veriler!$A:$Y,6,),"")</f>
        <v>12 dk. hızlı yıkama programı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3"/>
      <c r="BJ48" s="33"/>
      <c r="BK48" s="33"/>
      <c r="BL48" s="33"/>
      <c r="BM48" s="33"/>
      <c r="BN48" s="33"/>
      <c r="BO48" s="33"/>
      <c r="BP48" s="33"/>
      <c r="BQ48" s="33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3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3"/>
      <c r="BJ49" s="33"/>
      <c r="BK49" s="33"/>
      <c r="BL49" s="33"/>
      <c r="BM49" s="33"/>
      <c r="BN49" s="33"/>
      <c r="BO49" s="33"/>
      <c r="BP49" s="33"/>
      <c r="BQ49" s="33"/>
      <c r="BR49" s="10"/>
    </row>
    <row r="50" spans="1:70" ht="7.5" customHeight="1">
      <c r="A50" s="8"/>
      <c r="B50" s="52" t="str">
        <f>IF(VLOOKUP($B$40,Veriler!$A:$Y,7,)&lt;&gt;"",VLOOKUP($B$40,Veriler!$A:$Y,7,),"")</f>
        <v>1200 devir sıkma kapasitesi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33"/>
      <c r="AF50" s="52" t="str">
        <f>IF(VLOOKUP($B$40,Veriler!$A:$Y,8,)&lt;&gt;"",VLOOKUP($B$40,Veriler!$A:$Y,8,),"")</f>
        <v>Bumerang gövde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33"/>
      <c r="BJ50" s="33"/>
      <c r="BK50" s="33"/>
      <c r="BL50" s="33"/>
      <c r="BM50" s="33"/>
      <c r="BN50" s="33"/>
      <c r="BO50" s="33"/>
      <c r="BP50" s="33"/>
      <c r="BQ50" s="33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33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33"/>
      <c r="BJ51" s="33"/>
      <c r="BK51" s="33"/>
      <c r="BL51" s="33"/>
      <c r="BM51" s="33"/>
      <c r="BN51" s="33"/>
      <c r="BO51" s="33"/>
      <c r="BP51" s="33"/>
      <c r="BQ51" s="33"/>
      <c r="BR51" s="10"/>
    </row>
    <row r="52" spans="1:70" ht="7.5" customHeight="1">
      <c r="A52" s="8"/>
      <c r="B52" s="52" t="str">
        <f>IF(VLOOKUP($B$40,Veriler!$A:$Y,9,)&lt;&gt;"",VLOOKUP($B$40,Veriler!$A:$Y,9,),"")</f>
        <v>İnci kazan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33"/>
      <c r="AF52" s="52" t="str">
        <f>IF(VLOOKUP($B$40,Veriler!$A:$Y,10,)&lt;&gt;"",VLOOKUP($B$40,Veriler!$A:$Y,10,),"")</f>
        <v>LCD Ekran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33"/>
      <c r="BJ52" s="33"/>
      <c r="BK52" s="33"/>
      <c r="BL52" s="33"/>
      <c r="BM52" s="33"/>
      <c r="BN52" s="33"/>
      <c r="BO52" s="33"/>
      <c r="BP52" s="33"/>
      <c r="BQ52" s="33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33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33"/>
      <c r="BJ53" s="33"/>
      <c r="BK53" s="33"/>
      <c r="BL53" s="33"/>
      <c r="BM53" s="33"/>
      <c r="BN53" s="33"/>
      <c r="BO53" s="33"/>
      <c r="BP53" s="33"/>
      <c r="BQ53" s="33"/>
      <c r="BR53" s="10"/>
    </row>
    <row r="54" spans="1:70" ht="7.5" customHeight="1">
      <c r="A54" s="8"/>
      <c r="B54" s="52" t="str">
        <f>IF(VLOOKUP($B$40,Veriler!$A:$Y,11,)&lt;&gt;"",VLOOKUP($B$40,Veriler!$A:$Y,11,),"")</f>
        <v>Twinjet Plus teknolojisi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33"/>
      <c r="AF54" s="52" t="str">
        <f>IF(VLOOKUP($B$40,Veriler!$A:$Y,12,)&lt;&gt;"",VLOOKUP($B$40,Veriler!$A:$Y,12,),"")</f>
        <v>Alerji uzmanı programı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33"/>
      <c r="BJ54" s="33"/>
      <c r="BK54" s="33"/>
      <c r="BL54" s="33"/>
      <c r="BM54" s="33"/>
      <c r="BN54" s="33"/>
      <c r="BO54" s="33"/>
      <c r="BP54" s="33"/>
      <c r="BQ54" s="33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3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33"/>
      <c r="BJ55" s="33"/>
      <c r="BK55" s="33"/>
      <c r="BL55" s="33"/>
      <c r="BM55" s="33"/>
      <c r="BN55" s="33"/>
      <c r="BO55" s="33"/>
      <c r="BP55" s="33"/>
      <c r="BQ55" s="33"/>
      <c r="BR55" s="10"/>
    </row>
    <row r="56" spans="1:70" ht="7.5" customHeight="1">
      <c r="A56" s="8"/>
      <c r="B56" s="52" t="str">
        <f>IF(VLOOKUP($B$40,Veriler!$A:$Y,13,)&lt;&gt;"",VLOOKUP($B$40,Veriler!$A:$Y,13,),"")</f>
        <v>Yorgan programı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3"/>
      <c r="AF56" s="52" t="str">
        <f>IF(VLOOKUP($B$40,Veriler!$A:$Y,14,)&lt;&gt;"",VLOOKUP($B$40,Veriler!$A:$Y,14,),"")</f>
        <v>Perde yıkama programı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33"/>
      <c r="BJ56" s="33"/>
      <c r="BK56" s="33"/>
      <c r="BL56" s="33"/>
      <c r="BM56" s="33"/>
      <c r="BN56" s="33"/>
      <c r="BO56" s="33"/>
      <c r="BP56" s="33"/>
      <c r="BQ56" s="33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3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3"/>
      <c r="BJ57" s="33"/>
      <c r="BK57" s="33"/>
      <c r="BL57" s="33"/>
      <c r="BM57" s="33"/>
      <c r="BN57" s="33"/>
      <c r="BO57" s="33"/>
      <c r="BP57" s="33"/>
      <c r="BQ57" s="33"/>
      <c r="BR57" s="10"/>
    </row>
    <row r="58" spans="1:70" ht="7.5" customHeight="1">
      <c r="A58" s="8"/>
      <c r="B58" s="52" t="str">
        <f>IF(VLOOKUP($B$40,Veriler!$A:$Y,15,)&lt;&gt;"",VLOOKUP($B$40,Veriler!$A:$Y,15,),"")</f>
        <v>Kireç kalkanı teknolojisi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3"/>
      <c r="AF58" s="52" t="str">
        <f>IF(VLOOKUP($B$40,Veriler!$A:$Y,16,)&lt;&gt;"",VLOOKUP($B$40,Veriler!$A:$Y,16,),"")</f>
        <v>Narinler/Elde yıkama programı</v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3"/>
      <c r="BJ58" s="33"/>
      <c r="BK58" s="33"/>
      <c r="BL58" s="33"/>
      <c r="BM58" s="33"/>
      <c r="BN58" s="33"/>
      <c r="BO58" s="33"/>
      <c r="BP58" s="33"/>
      <c r="BQ58" s="33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3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3"/>
      <c r="BJ59" s="33"/>
      <c r="BK59" s="33"/>
      <c r="BL59" s="33"/>
      <c r="BM59" s="33"/>
      <c r="BN59" s="33"/>
      <c r="BO59" s="33"/>
      <c r="BP59" s="33"/>
      <c r="BQ59" s="33"/>
      <c r="BR59" s="10"/>
    </row>
    <row r="60" spans="1:70" ht="7.5" customHeight="1" thickBot="1">
      <c r="A60" s="8"/>
      <c r="B60" s="62" t="s">
        <v>2109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3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33"/>
      <c r="BK60" s="33"/>
      <c r="BL60" s="33"/>
      <c r="BM60" s="33"/>
      <c r="BN60" s="33"/>
      <c r="BO60" s="33"/>
      <c r="BP60" s="33"/>
      <c r="BQ60" s="33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34"/>
      <c r="AF61" s="53">
        <v>3429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33"/>
      <c r="BK61" s="33"/>
      <c r="BL61" s="33"/>
      <c r="BM61" s="33"/>
      <c r="BN61" s="33"/>
      <c r="BO61" s="33"/>
      <c r="BP61" s="33"/>
      <c r="BQ61" s="33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34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33"/>
      <c r="BK62" s="33"/>
      <c r="BL62" s="33"/>
      <c r="BM62" s="33"/>
      <c r="BN62" s="33"/>
      <c r="BO62" s="33"/>
      <c r="BP62" s="33"/>
      <c r="BQ62" s="33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34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33"/>
      <c r="BK63" s="33"/>
      <c r="BL63" s="33"/>
      <c r="BM63" s="33"/>
      <c r="BN63" s="33"/>
      <c r="BO63" s="33"/>
      <c r="BP63" s="33"/>
      <c r="BQ63" s="33"/>
      <c r="BR63" s="10"/>
    </row>
    <row r="64" spans="1:70" ht="7.5" customHeight="1">
      <c r="A64" s="8"/>
      <c r="B64" s="62" t="s">
        <v>2110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33"/>
      <c r="BK64" s="33"/>
      <c r="BL64" s="33"/>
      <c r="BM64" s="33"/>
      <c r="BN64" s="33"/>
      <c r="BO64" s="33"/>
      <c r="BP64" s="33"/>
      <c r="BQ64" s="33"/>
      <c r="BR64" s="10"/>
    </row>
    <row r="65" spans="1:70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33"/>
      <c r="BK65" s="33"/>
      <c r="BL65" s="33"/>
      <c r="BM65" s="33"/>
      <c r="BN65" s="33"/>
      <c r="BO65" s="33"/>
      <c r="BP65" s="33"/>
      <c r="BQ65" s="33"/>
      <c r="BR65" s="10"/>
    </row>
    <row r="66" spans="1:70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33"/>
      <c r="BK66" s="33"/>
      <c r="BL66" s="33"/>
      <c r="BM66" s="33"/>
      <c r="BN66" s="33"/>
      <c r="BO66" s="33"/>
      <c r="BP66" s="33"/>
      <c r="BQ66" s="33"/>
      <c r="BR66" s="10"/>
    </row>
    <row r="67" spans="1:70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3119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33"/>
      <c r="BK67" s="33"/>
      <c r="BL67" s="33"/>
      <c r="BM67" s="33"/>
      <c r="BN67" s="33"/>
      <c r="BO67" s="33"/>
      <c r="BP67" s="33"/>
      <c r="BQ67" s="33"/>
      <c r="BR67" s="10"/>
    </row>
    <row r="68" spans="1:70" ht="7.5" customHeight="1">
      <c r="A68" s="8"/>
      <c r="B68" s="81" t="s">
        <v>2148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33"/>
      <c r="BK68" s="33"/>
      <c r="BL68" s="33"/>
      <c r="BM68" s="33"/>
      <c r="BN68" s="33"/>
      <c r="BO68" s="33"/>
      <c r="BP68" s="33"/>
      <c r="BQ68" s="33"/>
      <c r="BR68" s="10"/>
    </row>
    <row r="69" spans="1:70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33"/>
      <c r="BK69" s="33"/>
      <c r="BL69" s="33"/>
      <c r="BM69" s="33"/>
      <c r="BN69" s="33"/>
      <c r="BO69" s="33"/>
      <c r="BP69" s="33"/>
      <c r="BQ69" s="33"/>
      <c r="BR69" s="10"/>
    </row>
    <row r="70" spans="1:70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33"/>
      <c r="BK70" s="33"/>
      <c r="BL70" s="33"/>
      <c r="BM70" s="33"/>
      <c r="BN70" s="33"/>
      <c r="BO70" s="33"/>
      <c r="BP70" s="33"/>
      <c r="BQ70" s="33"/>
      <c r="BR70" s="10"/>
    </row>
    <row r="71" spans="1:70" ht="7.5" customHeight="1" thickBo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33"/>
      <c r="BK71" s="33"/>
      <c r="BL71" s="33"/>
      <c r="BM71" s="33"/>
      <c r="BN71" s="33"/>
      <c r="BO71" s="33"/>
      <c r="BP71" s="33"/>
      <c r="BQ71" s="33"/>
      <c r="BR71" s="10"/>
    </row>
    <row r="72" spans="1:70" ht="7.5" customHeight="1">
      <c r="A72" s="8"/>
      <c r="B72" s="90" t="s">
        <v>2104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1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>AF36</f>
        <v>43447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20219296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33"/>
      <c r="BK72" s="33"/>
      <c r="BL72" s="33"/>
      <c r="BM72" s="33"/>
      <c r="BN72" s="33"/>
      <c r="BO72" s="33"/>
      <c r="BP72" s="33"/>
      <c r="BQ72" s="33"/>
      <c r="BR72" s="10"/>
    </row>
    <row r="73" spans="1:70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11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33"/>
      <c r="BK73" s="33"/>
      <c r="BL73" s="33"/>
      <c r="BM73" s="33"/>
      <c r="BN73" s="33"/>
      <c r="BO73" s="33"/>
      <c r="BP73" s="33"/>
      <c r="BQ73" s="33"/>
      <c r="BR73" s="10"/>
    </row>
    <row r="74" spans="1:70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2080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3"/>
      <c r="BJ76" s="33"/>
      <c r="BK76" s="33"/>
      <c r="BL76" s="33"/>
      <c r="BM76" s="33"/>
      <c r="BN76" s="33"/>
      <c r="BO76" s="33"/>
      <c r="BP76" s="33"/>
      <c r="BQ76" s="33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3"/>
      <c r="BJ77" s="33"/>
      <c r="BK77" s="33"/>
      <c r="BL77" s="33"/>
      <c r="BM77" s="33"/>
      <c r="BN77" s="33"/>
      <c r="BO77" s="33"/>
      <c r="BP77" s="33"/>
      <c r="BQ77" s="33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3"/>
      <c r="BJ78" s="33"/>
      <c r="BK78" s="33"/>
      <c r="BL78" s="33"/>
      <c r="BM78" s="33"/>
      <c r="BN78" s="33"/>
      <c r="BO78" s="33"/>
      <c r="BP78" s="33"/>
      <c r="BQ78" s="33"/>
      <c r="BR78" s="10"/>
    </row>
    <row r="79" spans="1:70" ht="7.5" customHeight="1">
      <c r="A79" s="8"/>
      <c r="B79" s="50" t="str">
        <f>IF(VLOOKUP($B$76,Veriler!$A:$Y,2,)&lt;&gt;"",VLOOKUP($B$76,Veriler!$A:$Y,2,),"")</f>
        <v>8 KG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3"/>
      <c r="BJ79" s="33"/>
      <c r="BK79" s="33"/>
      <c r="BL79" s="33"/>
      <c r="BM79" s="33"/>
      <c r="BN79" s="33"/>
      <c r="BO79" s="33"/>
      <c r="BP79" s="33"/>
      <c r="BQ79" s="33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3"/>
      <c r="BJ80" s="33"/>
      <c r="BK80" s="33"/>
      <c r="BL80" s="33"/>
      <c r="BM80" s="33"/>
      <c r="BN80" s="33"/>
      <c r="BO80" s="33"/>
      <c r="BP80" s="33"/>
      <c r="BQ80" s="33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3"/>
      <c r="BJ81" s="33"/>
      <c r="BK81" s="33"/>
      <c r="BL81" s="33"/>
      <c r="BM81" s="33"/>
      <c r="BN81" s="33"/>
      <c r="BO81" s="33"/>
      <c r="BP81" s="33"/>
      <c r="BQ81" s="33"/>
      <c r="BR81" s="10"/>
    </row>
    <row r="82" spans="1:70" ht="7.5" customHeight="1">
      <c r="A82" s="8"/>
      <c r="B82" s="52" t="str">
        <f>IF(VLOOKUP($B$76,Veriler!$A:$Y,3,)&lt;&gt;"",VLOOKUP($B$76,Veriler!$A:$Y,3,),"")</f>
        <v>8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3"/>
      <c r="AF82" s="52" t="str">
        <f>IF(VLOOKUP($B$76,Veriler!$A:$Y,4,)&lt;&gt;"",VLOOKUP($B$76,Veriler!$A:$Y,4,),"")</f>
        <v>A++ Enerji Sınıfı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3"/>
      <c r="BK82" s="33"/>
      <c r="BL82" s="33"/>
      <c r="BM82" s="33"/>
      <c r="BN82" s="33"/>
      <c r="BO82" s="33"/>
      <c r="BP82" s="33"/>
      <c r="BQ82" s="33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3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3"/>
      <c r="BK83" s="33"/>
      <c r="BL83" s="33"/>
      <c r="BM83" s="33"/>
      <c r="BN83" s="33"/>
      <c r="BO83" s="33"/>
      <c r="BP83" s="33"/>
      <c r="BQ83" s="33"/>
      <c r="BR83" s="10"/>
    </row>
    <row r="84" spans="1:70" ht="7.5" customHeight="1">
      <c r="A84" s="8"/>
      <c r="B84" s="52" t="str">
        <f>IF(VLOOKUP($B$76,Veriler!$A:$Y,5,)&lt;&gt;"",VLOOKUP($B$76,Veriler!$A:$Y,5,),"")</f>
        <v>Beyaz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3"/>
      <c r="AF84" s="52" t="str">
        <f>IF(VLOOKUP($B$76,Veriler!$A:$Y,6,)&lt;&gt;"",VLOOKUP($B$76,Veriler!$A:$Y,6,),"")</f>
        <v>15 dk. hızlı yıkama programı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3"/>
      <c r="BJ84" s="33"/>
      <c r="BK84" s="33"/>
      <c r="BL84" s="33"/>
      <c r="BM84" s="33"/>
      <c r="BN84" s="33"/>
      <c r="BO84" s="33"/>
      <c r="BP84" s="33"/>
      <c r="BQ84" s="33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3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3"/>
      <c r="BJ85" s="33"/>
      <c r="BK85" s="33"/>
      <c r="BL85" s="33"/>
      <c r="BM85" s="33"/>
      <c r="BN85" s="33"/>
      <c r="BO85" s="33"/>
      <c r="BP85" s="33"/>
      <c r="BQ85" s="33"/>
      <c r="BR85" s="10"/>
    </row>
    <row r="86" spans="1:70" ht="7.5" customHeight="1">
      <c r="A86" s="8"/>
      <c r="B86" s="52" t="str">
        <f>IF(VLOOKUP($B$76,Veriler!$A:$Y,7,)&lt;&gt;"",VLOOKUP($B$76,Veriler!$A:$Y,7,),"")</f>
        <v>1000 devir sıkma kapasitesi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3"/>
      <c r="AF86" s="52" t="str">
        <f>IF(VLOOKUP($B$76,Veriler!$A:$Y,8,)&lt;&gt;"",VLOOKUP($B$76,Veriler!$A:$Y,8,),"")</f>
        <v>Bumerang gövde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3"/>
      <c r="BJ86" s="33"/>
      <c r="BK86" s="33"/>
      <c r="BL86" s="33"/>
      <c r="BM86" s="33"/>
      <c r="BN86" s="33"/>
      <c r="BO86" s="33"/>
      <c r="BP86" s="33"/>
      <c r="BQ86" s="33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3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3"/>
      <c r="BJ87" s="33"/>
      <c r="BK87" s="33"/>
      <c r="BL87" s="33"/>
      <c r="BM87" s="33"/>
      <c r="BN87" s="33"/>
      <c r="BO87" s="33"/>
      <c r="BP87" s="33"/>
      <c r="BQ87" s="33"/>
      <c r="BR87" s="10"/>
    </row>
    <row r="88" spans="1:70" ht="7.5" customHeight="1">
      <c r="A88" s="8"/>
      <c r="B88" s="52" t="str">
        <f>IF(VLOOKUP($B$76,Veriler!$A:$Y,9,)&lt;&gt;"",VLOOKUP($B$76,Veriler!$A:$Y,9,),"")</f>
        <v>İnci kazan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3"/>
      <c r="AF88" s="52" t="str">
        <f>IF(VLOOKUP($B$76,Veriler!$A:$Y,10,)&lt;&gt;"",VLOOKUP($B$76,Veriler!$A:$Y,10,),"")</f>
        <v>LED Ekran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3"/>
      <c r="BJ88" s="33"/>
      <c r="BK88" s="33"/>
      <c r="BL88" s="33"/>
      <c r="BM88" s="33"/>
      <c r="BN88" s="33"/>
      <c r="BO88" s="33"/>
      <c r="BP88" s="33"/>
      <c r="BQ88" s="33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3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3"/>
      <c r="BJ89" s="33"/>
      <c r="BK89" s="33"/>
      <c r="BL89" s="33"/>
      <c r="BM89" s="33"/>
      <c r="BN89" s="33"/>
      <c r="BO89" s="33"/>
      <c r="BP89" s="33"/>
      <c r="BQ89" s="33"/>
      <c r="BR89" s="10"/>
    </row>
    <row r="90" spans="1:70" ht="7.5" customHeight="1">
      <c r="A90" s="8"/>
      <c r="B90" s="52" t="str">
        <f>IF(VLOOKUP($B$76,Veriler!$A:$Y,11,)&lt;&gt;"",VLOOKUP($B$76,Veriler!$A:$Y,11,),"")</f>
        <v>Alerji uzmanı programı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3"/>
      <c r="AF90" s="52" t="str">
        <f>IF(VLOOKUP($B$76,Veriler!$A:$Y,12,)&lt;&gt;"",VLOOKUP($B$76,Veriler!$A:$Y,12,),"")</f>
        <v>Kireç kalkanı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3"/>
      <c r="BJ90" s="33"/>
      <c r="BK90" s="33"/>
      <c r="BL90" s="33"/>
      <c r="BM90" s="33"/>
      <c r="BN90" s="33"/>
      <c r="BO90" s="33"/>
      <c r="BP90" s="33"/>
      <c r="BQ90" s="33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3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3"/>
      <c r="BJ91" s="33"/>
      <c r="BK91" s="33"/>
      <c r="BL91" s="33"/>
      <c r="BM91" s="33"/>
      <c r="BN91" s="33"/>
      <c r="BO91" s="33"/>
      <c r="BP91" s="33"/>
      <c r="BQ91" s="33"/>
      <c r="BR91" s="10"/>
    </row>
    <row r="92" spans="1:70" ht="7.5" customHeight="1">
      <c r="A92" s="8"/>
      <c r="B92" s="52" t="str">
        <f>IF(VLOOKUP($B$76,Veriler!$A:$Y,13,)&lt;&gt;"",VLOOKUP($B$76,Veriler!$A:$Y,13,),"")</f>
        <v>Narinler/Elde yıkama programı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3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3"/>
      <c r="BJ92" s="33"/>
      <c r="BK92" s="33"/>
      <c r="BL92" s="33"/>
      <c r="BM92" s="33"/>
      <c r="BN92" s="33"/>
      <c r="BO92" s="33"/>
      <c r="BP92" s="33"/>
      <c r="BQ92" s="33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3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3"/>
      <c r="BJ93" s="33"/>
      <c r="BK93" s="33"/>
      <c r="BL93" s="33"/>
      <c r="BM93" s="33"/>
      <c r="BN93" s="33"/>
      <c r="BO93" s="33"/>
      <c r="BP93" s="33"/>
      <c r="BQ93" s="33"/>
      <c r="BR93" s="10"/>
    </row>
    <row r="94" spans="1:70" ht="7.5" customHeight="1">
      <c r="A94" s="8"/>
      <c r="B94" s="52" t="str">
        <f>IF(VLOOKUP($B$40,Veriler!$A:$Y,15,)&lt;&gt;"",VLOOKUP($B$40,Veriler!$A:$Y,15,),"")</f>
        <v>Kireç kalkanı teknolojisi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3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3"/>
      <c r="BJ94" s="33"/>
      <c r="BK94" s="33"/>
      <c r="BL94" s="33"/>
      <c r="BM94" s="33"/>
      <c r="BN94" s="33"/>
      <c r="BO94" s="33"/>
      <c r="BP94" s="33"/>
      <c r="BQ94" s="33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3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3"/>
      <c r="BJ95" s="33"/>
      <c r="BK95" s="33"/>
      <c r="BL95" s="33"/>
      <c r="BM95" s="33"/>
      <c r="BN95" s="33"/>
      <c r="BO95" s="33"/>
      <c r="BP95" s="33"/>
      <c r="BQ95" s="33"/>
      <c r="BR95" s="10"/>
    </row>
    <row r="96" spans="1:70" ht="7.5" customHeight="1" thickBot="1">
      <c r="A96" s="8"/>
      <c r="B96" s="62" t="s">
        <v>2107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3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3"/>
      <c r="BK96" s="33"/>
      <c r="BL96" s="33"/>
      <c r="BM96" s="33"/>
      <c r="BN96" s="33"/>
      <c r="BO96" s="33"/>
      <c r="BP96" s="33"/>
      <c r="BQ96" s="33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34"/>
      <c r="AF97" s="53">
        <v>2419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3"/>
      <c r="BK97" s="33"/>
      <c r="BL97" s="33"/>
      <c r="BM97" s="33"/>
      <c r="BN97" s="33"/>
      <c r="BO97" s="33"/>
      <c r="BP97" s="33"/>
      <c r="BQ97" s="33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E98" s="34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3"/>
      <c r="BK98" s="33"/>
      <c r="BL98" s="33"/>
      <c r="BM98" s="33"/>
      <c r="BN98" s="33"/>
      <c r="BO98" s="33"/>
      <c r="BP98" s="33"/>
      <c r="BQ98" s="33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4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3"/>
      <c r="BK99" s="33"/>
      <c r="BL99" s="33"/>
      <c r="BM99" s="33"/>
      <c r="BN99" s="33"/>
      <c r="BO99" s="33"/>
      <c r="BP99" s="33"/>
      <c r="BQ99" s="33"/>
      <c r="BR99" s="10"/>
    </row>
    <row r="100" spans="1:70" ht="7.5" customHeight="1">
      <c r="A100" s="8"/>
      <c r="B100" s="62" t="s">
        <v>2108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21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3"/>
      <c r="BK100" s="33"/>
      <c r="BL100" s="33"/>
      <c r="BM100" s="33"/>
      <c r="BN100" s="33"/>
      <c r="BO100" s="33"/>
      <c r="BP100" s="33"/>
      <c r="BQ100" s="33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E101" s="21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3"/>
      <c r="BK101" s="33"/>
      <c r="BL101" s="33"/>
      <c r="BM101" s="33"/>
      <c r="BN101" s="33"/>
      <c r="BO101" s="33"/>
      <c r="BP101" s="33"/>
      <c r="BQ101" s="33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21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3"/>
      <c r="BK102" s="33"/>
      <c r="BL102" s="33"/>
      <c r="BM102" s="33"/>
      <c r="BN102" s="33"/>
      <c r="BO102" s="33"/>
      <c r="BP102" s="33"/>
      <c r="BQ102" s="33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1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2199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3"/>
      <c r="BK103" s="33"/>
      <c r="BL103" s="33"/>
      <c r="BM103" s="33"/>
      <c r="BN103" s="33"/>
      <c r="BO103" s="33"/>
      <c r="BP103" s="33"/>
      <c r="BQ103" s="33"/>
      <c r="BR103" s="10"/>
    </row>
    <row r="104" spans="1:70" ht="7.5" customHeight="1">
      <c r="A104" s="8"/>
      <c r="B104" s="81" t="s">
        <v>2149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E104" s="21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3"/>
      <c r="BK104" s="33"/>
      <c r="BL104" s="33"/>
      <c r="BM104" s="33"/>
      <c r="BN104" s="33"/>
      <c r="BO104" s="33"/>
      <c r="BP104" s="33"/>
      <c r="BQ104" s="33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2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3"/>
      <c r="BK105" s="33"/>
      <c r="BL105" s="33"/>
      <c r="BM105" s="33"/>
      <c r="BN105" s="33"/>
      <c r="BO105" s="33"/>
      <c r="BP105" s="33"/>
      <c r="BQ105" s="33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3"/>
      <c r="BK106" s="33"/>
      <c r="BL106" s="33"/>
      <c r="BM106" s="33"/>
      <c r="BN106" s="33"/>
      <c r="BO106" s="33"/>
      <c r="BP106" s="33"/>
      <c r="BQ106" s="33"/>
      <c r="BR106" s="10"/>
    </row>
    <row r="107" spans="1:70" ht="7.5" customHeight="1" thickBot="1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3"/>
      <c r="BK107" s="33"/>
      <c r="BL107" s="33"/>
      <c r="BM107" s="33"/>
      <c r="BN107" s="33"/>
      <c r="BO107" s="33"/>
      <c r="BP107" s="33"/>
      <c r="BQ107" s="33"/>
      <c r="BR107" s="10"/>
    </row>
    <row r="108" spans="1:70" ht="7.5" customHeight="1">
      <c r="A108" s="8"/>
      <c r="B108" s="90" t="s">
        <v>2104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11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 t="shared" ref="AF108" si="0">AF36</f>
        <v>43447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20219367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3"/>
      <c r="BK108" s="33"/>
      <c r="BL108" s="33"/>
      <c r="BM108" s="33"/>
      <c r="BN108" s="33"/>
      <c r="BO108" s="33"/>
      <c r="BP108" s="33"/>
      <c r="BQ108" s="33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11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3"/>
      <c r="BK109" s="33"/>
      <c r="BL109" s="33"/>
      <c r="BM109" s="33"/>
      <c r="BN109" s="33"/>
      <c r="BO109" s="33"/>
      <c r="BP109" s="33"/>
      <c r="BQ109" s="33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B96:AD98"/>
    <mergeCell ref="B100:AD102"/>
    <mergeCell ref="B104:AD106"/>
    <mergeCell ref="B108:O109"/>
    <mergeCell ref="B24:AD26"/>
    <mergeCell ref="B28:AD30"/>
    <mergeCell ref="B32:AD34"/>
    <mergeCell ref="B36:O37"/>
    <mergeCell ref="B60:AD62"/>
    <mergeCell ref="B40:BH42"/>
    <mergeCell ref="AF31:AN35"/>
    <mergeCell ref="AO31:BH35"/>
    <mergeCell ref="B43:BH45"/>
    <mergeCell ref="B48:AD49"/>
    <mergeCell ref="AF48:BH49"/>
    <mergeCell ref="B50:AD51"/>
    <mergeCell ref="B4:BH6"/>
    <mergeCell ref="B7:BH9"/>
    <mergeCell ref="B10:AD11"/>
    <mergeCell ref="AF10:BH11"/>
    <mergeCell ref="B12:AD13"/>
    <mergeCell ref="AF12:BH13"/>
    <mergeCell ref="B14:AD15"/>
    <mergeCell ref="AF14:BH15"/>
    <mergeCell ref="B16:AD17"/>
    <mergeCell ref="AF16:BH17"/>
    <mergeCell ref="B18:AD19"/>
    <mergeCell ref="AF18:BH19"/>
    <mergeCell ref="B20:AD21"/>
    <mergeCell ref="AF20:BH21"/>
    <mergeCell ref="B22:AD23"/>
    <mergeCell ref="AF22:BH23"/>
    <mergeCell ref="AF25:BH29"/>
    <mergeCell ref="AF50:BH51"/>
    <mergeCell ref="B46:AD47"/>
    <mergeCell ref="AF46:BH47"/>
    <mergeCell ref="B52:AD53"/>
    <mergeCell ref="AF52:BH53"/>
    <mergeCell ref="B54:AD55"/>
    <mergeCell ref="AF54:BH55"/>
    <mergeCell ref="B56:AD57"/>
    <mergeCell ref="AF56:BH57"/>
    <mergeCell ref="B58:AD59"/>
    <mergeCell ref="AF58:BH59"/>
    <mergeCell ref="AO67:BH71"/>
    <mergeCell ref="AF72:AS73"/>
    <mergeCell ref="B64:AD66"/>
    <mergeCell ref="B68:AD70"/>
    <mergeCell ref="B72:O73"/>
    <mergeCell ref="B92:AD93"/>
    <mergeCell ref="AF92:BH93"/>
    <mergeCell ref="B94:AD95"/>
    <mergeCell ref="AF94:BH95"/>
    <mergeCell ref="B86:AD87"/>
    <mergeCell ref="AF86:BH87"/>
    <mergeCell ref="B88:AD89"/>
    <mergeCell ref="AF88:BH89"/>
    <mergeCell ref="B90:AD91"/>
    <mergeCell ref="AF90:BH91"/>
    <mergeCell ref="AF103:AN107"/>
    <mergeCell ref="AO103:BH107"/>
    <mergeCell ref="AF108:AS109"/>
    <mergeCell ref="AT108:BH109"/>
    <mergeCell ref="AF36:AS37"/>
    <mergeCell ref="AT36:BH37"/>
    <mergeCell ref="AT72:BH73"/>
    <mergeCell ref="AF97:BH101"/>
    <mergeCell ref="B76:BH78"/>
    <mergeCell ref="B79:BH81"/>
    <mergeCell ref="B82:AD83"/>
    <mergeCell ref="AF82:BH83"/>
    <mergeCell ref="B84:AD85"/>
    <mergeCell ref="AF84:BH85"/>
    <mergeCell ref="AF61:BH65"/>
    <mergeCell ref="AF67:AN7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BR110"/>
  <sheetViews>
    <sheetView workbookViewId="0">
      <selection activeCell="CQ103" sqref="CQ103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2085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33"/>
      <c r="BJ4" s="33"/>
      <c r="BK4" s="33"/>
      <c r="BL4" s="33"/>
      <c r="BM4" s="33"/>
      <c r="BN4" s="33"/>
      <c r="BO4" s="33"/>
      <c r="BP4" s="33"/>
      <c r="BQ4" s="33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33"/>
      <c r="BJ5" s="33"/>
      <c r="BK5" s="33"/>
      <c r="BL5" s="33"/>
      <c r="BM5" s="33"/>
      <c r="BN5" s="33"/>
      <c r="BO5" s="33"/>
      <c r="BP5" s="33"/>
      <c r="BQ5" s="33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33"/>
      <c r="BJ6" s="33"/>
      <c r="BK6" s="33"/>
      <c r="BL6" s="33"/>
      <c r="BM6" s="33"/>
      <c r="BN6" s="33"/>
      <c r="BO6" s="33"/>
      <c r="BP6" s="33"/>
      <c r="BQ6" s="33"/>
      <c r="BR6" s="10"/>
    </row>
    <row r="7" spans="1:70" ht="7.5" customHeight="1">
      <c r="A7" s="8"/>
      <c r="B7" s="50" t="str">
        <f>IF(VLOOKUP($B$4,Veriler!$A:$Y,2,)&lt;&gt;"",VLOOKUP($B$4,Veriler!$A:$Y,2,),"")</f>
        <v>9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33"/>
      <c r="BJ7" s="33"/>
      <c r="BK7" s="33"/>
      <c r="BL7" s="33"/>
      <c r="BM7" s="33"/>
      <c r="BN7" s="33"/>
      <c r="BO7" s="33"/>
      <c r="BP7" s="33"/>
      <c r="BQ7" s="33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3"/>
      <c r="BJ8" s="33"/>
      <c r="BK8" s="33"/>
      <c r="BL8" s="33"/>
      <c r="BM8" s="33"/>
      <c r="BN8" s="33"/>
      <c r="BO8" s="33"/>
      <c r="BP8" s="33"/>
      <c r="BQ8" s="33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33"/>
      <c r="BJ9" s="33"/>
      <c r="BK9" s="33"/>
      <c r="BL9" s="33"/>
      <c r="BM9" s="33"/>
      <c r="BN9" s="33"/>
      <c r="BO9" s="33"/>
      <c r="BP9" s="33"/>
      <c r="BQ9" s="33"/>
      <c r="BR9" s="10"/>
    </row>
    <row r="10" spans="1:70" ht="7.5" customHeight="1">
      <c r="A10" s="8"/>
      <c r="B10" s="52" t="str">
        <f>IF(VLOOKUP($B$4,Veriler!$A:$Y,3,)&lt;&gt;"",VLOOKUP($B$4,Veriler!$A:$Y,3,),"")</f>
        <v>9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3"/>
      <c r="AF10" s="52" t="str">
        <f>IF(VLOOKUP($B$4,Veriler!$A:$Y,4,)&lt;&gt;"",VLOOKUP($B$4,Veriler!$A:$Y,4,),"")</f>
        <v>A+++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33"/>
      <c r="BK10" s="33"/>
      <c r="BL10" s="33"/>
      <c r="BM10" s="33"/>
      <c r="BN10" s="33"/>
      <c r="BO10" s="33"/>
      <c r="BP10" s="33"/>
      <c r="BQ10" s="33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33"/>
      <c r="BK11" s="33"/>
      <c r="BL11" s="33"/>
      <c r="BM11" s="33"/>
      <c r="BN11" s="33"/>
      <c r="BO11" s="33"/>
      <c r="BP11" s="33"/>
      <c r="BQ11" s="33"/>
      <c r="BR11" s="10"/>
    </row>
    <row r="12" spans="1:70" ht="7.5" customHeight="1">
      <c r="A12" s="8"/>
      <c r="B12" s="52" t="str">
        <f>IF(VLOOKUP($B$4,Veriler!$A:$Y,5,)&lt;&gt;"",VLOOKUP($B$4,Veriler!$A:$Y,5,),"")</f>
        <v>Beyaz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3"/>
      <c r="AF12" s="52" t="str">
        <f>IF(VLOOKUP($B$4,Veriler!$A:$Y,6,)&lt;&gt;"",VLOOKUP($B$4,Veriler!$A:$Y,6,),"")</f>
        <v>12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3"/>
      <c r="BJ12" s="33"/>
      <c r="BK12" s="33"/>
      <c r="BL12" s="33"/>
      <c r="BM12" s="33"/>
      <c r="BN12" s="33"/>
      <c r="BO12" s="33"/>
      <c r="BP12" s="33"/>
      <c r="BQ12" s="33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3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33"/>
      <c r="BJ13" s="33"/>
      <c r="BK13" s="33"/>
      <c r="BL13" s="33"/>
      <c r="BM13" s="33"/>
      <c r="BN13" s="33"/>
      <c r="BO13" s="33"/>
      <c r="BP13" s="33"/>
      <c r="BQ13" s="33"/>
      <c r="BR13" s="10"/>
    </row>
    <row r="14" spans="1:70" ht="7.5" customHeight="1">
      <c r="A14" s="8"/>
      <c r="B14" s="52" t="str">
        <f>IF(VLOOKUP($B$4,Veriler!$A:$Y,7,)&lt;&gt;"",VLOOKUP($B$4,Veriler!$A:$Y,7,),"")</f>
        <v>1200 devir sıkma kapasitesi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3"/>
      <c r="AF14" s="52" t="str">
        <f>IF(VLOOKUP($B$4,Veriler!$A:$Y,8,)&lt;&gt;"",VLOOKUP($B$4,Veriler!$A:$Y,8,),"")</f>
        <v>Bumerang gövde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33"/>
      <c r="BJ14" s="33"/>
      <c r="BK14" s="33"/>
      <c r="BL14" s="33"/>
      <c r="BM14" s="33"/>
      <c r="BN14" s="33"/>
      <c r="BO14" s="33"/>
      <c r="BP14" s="33"/>
      <c r="BQ14" s="33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33"/>
      <c r="BJ15" s="33"/>
      <c r="BK15" s="33"/>
      <c r="BL15" s="33"/>
      <c r="BM15" s="33"/>
      <c r="BN15" s="33"/>
      <c r="BO15" s="33"/>
      <c r="BP15" s="33"/>
      <c r="BQ15" s="33"/>
      <c r="BR15" s="10"/>
    </row>
    <row r="16" spans="1:70" ht="7.5" customHeight="1">
      <c r="A16" s="8"/>
      <c r="B16" s="52" t="str">
        <f>IF(VLOOKUP($B$4,Veriler!$A:$Y,9,)&lt;&gt;"",VLOOKUP($B$4,Veriler!$A:$Y,9,),"")</f>
        <v>İnci kazan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3"/>
      <c r="AF16" s="52" t="str">
        <f>IF(VLOOKUP($B$4,Veriler!$A:$Y,10,)&lt;&gt;"",VLOOKUP($B$4,Veriler!$A:$Y,10,),"")</f>
        <v>LCD Ekran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33"/>
      <c r="BJ16" s="33"/>
      <c r="BK16" s="33"/>
      <c r="BL16" s="33"/>
      <c r="BM16" s="33"/>
      <c r="BN16" s="33"/>
      <c r="BO16" s="33"/>
      <c r="BP16" s="33"/>
      <c r="BQ16" s="33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3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33"/>
      <c r="BJ17" s="33"/>
      <c r="BK17" s="33"/>
      <c r="BL17" s="33"/>
      <c r="BM17" s="33"/>
      <c r="BN17" s="33"/>
      <c r="BO17" s="33"/>
      <c r="BP17" s="33"/>
      <c r="BQ17" s="33"/>
      <c r="BR17" s="10"/>
    </row>
    <row r="18" spans="1:70" ht="7.5" customHeight="1">
      <c r="A18" s="8"/>
      <c r="B18" s="52" t="str">
        <f>IF(VLOOKUP($B$4,Veriler!$A:$Y,11,)&lt;&gt;"",VLOOKUP($B$4,Veriler!$A:$Y,11,),"")</f>
        <v>Twinjet Plus teknolojisi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3"/>
      <c r="AF18" s="52" t="str">
        <f>IF(VLOOKUP($B$4,Veriler!$A:$Y,12,)&lt;&gt;"",VLOOKUP($B$4,Veriler!$A:$Y,12,),"")</f>
        <v>Alerji uzmanı programı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3"/>
      <c r="BJ18" s="33"/>
      <c r="BK18" s="33"/>
      <c r="BL18" s="33"/>
      <c r="BM18" s="33"/>
      <c r="BN18" s="33"/>
      <c r="BO18" s="33"/>
      <c r="BP18" s="33"/>
      <c r="BQ18" s="33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33"/>
      <c r="BJ19" s="33"/>
      <c r="BK19" s="33"/>
      <c r="BL19" s="33"/>
      <c r="BM19" s="33"/>
      <c r="BN19" s="33"/>
      <c r="BO19" s="33"/>
      <c r="BP19" s="33"/>
      <c r="BQ19" s="33"/>
      <c r="BR19" s="10"/>
    </row>
    <row r="20" spans="1:70" ht="7.5" customHeight="1">
      <c r="A20" s="8"/>
      <c r="B20" s="52" t="str">
        <f>IF(VLOOKUP($B$4,Veriler!$A:$Y,13,)&lt;&gt;"",VLOOKUP($B$4,Veriler!$A:$Y,13,),"")</f>
        <v>Yorgan programı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3"/>
      <c r="AF20" s="52" t="str">
        <f>IF(VLOOKUP($B$4,Veriler!$A:$Y,14,)&lt;&gt;"",VLOOKUP($B$4,Veriler!$A:$Y,14,),"")</f>
        <v>Perde yıkama programı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33"/>
      <c r="BJ20" s="33"/>
      <c r="BK20" s="33"/>
      <c r="BL20" s="33"/>
      <c r="BM20" s="33"/>
      <c r="BN20" s="33"/>
      <c r="BO20" s="33"/>
      <c r="BP20" s="33"/>
      <c r="BQ20" s="33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3"/>
      <c r="BJ21" s="33"/>
      <c r="BK21" s="33"/>
      <c r="BL21" s="33"/>
      <c r="BM21" s="33"/>
      <c r="BN21" s="33"/>
      <c r="BO21" s="33"/>
      <c r="BP21" s="33"/>
      <c r="BQ21" s="33"/>
      <c r="BR21" s="10"/>
    </row>
    <row r="22" spans="1:70" ht="7.5" customHeight="1">
      <c r="A22" s="8"/>
      <c r="B22" s="52" t="str">
        <f>IF(VLOOKUP($B$4,Veriler!$A:$Y,15,)&lt;&gt;"",VLOOKUP($B$4,Veriler!$A:$Y,15,),"")</f>
        <v>Kireç kalkanı teknolojisi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3"/>
      <c r="AF22" s="52" t="str">
        <f>IF(VLOOKUP($B$4,Veriler!$A:$Y,16,)&lt;&gt;"",VLOOKUP($B$4,Veriler!$A:$Y,16,),"")</f>
        <v>Narinler/Elde yıkama programı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3"/>
      <c r="BJ22" s="33"/>
      <c r="BK22" s="33"/>
      <c r="BL22" s="33"/>
      <c r="BM22" s="33"/>
      <c r="BN22" s="33"/>
      <c r="BO22" s="33"/>
      <c r="BP22" s="33"/>
      <c r="BQ22" s="33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3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33"/>
      <c r="BJ23" s="33"/>
      <c r="BK23" s="33"/>
      <c r="BL23" s="33"/>
      <c r="BM23" s="33"/>
      <c r="BN23" s="33"/>
      <c r="BO23" s="33"/>
      <c r="BP23" s="33"/>
      <c r="BQ23" s="33"/>
      <c r="BR23" s="10"/>
    </row>
    <row r="24" spans="1:70" ht="7.5" customHeight="1" thickBot="1">
      <c r="A24" s="8"/>
      <c r="B24" s="62" t="s">
        <v>2150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3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3"/>
      <c r="BK24" s="33"/>
      <c r="BL24" s="33"/>
      <c r="BM24" s="33"/>
      <c r="BN24" s="33"/>
      <c r="BO24" s="33"/>
      <c r="BP24" s="33"/>
      <c r="BQ24" s="33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34"/>
      <c r="AF25" s="53">
        <v>2779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4"/>
      <c r="BJ25" s="33"/>
      <c r="BK25" s="33"/>
      <c r="BL25" s="33"/>
      <c r="BM25" s="33"/>
      <c r="BN25" s="33"/>
      <c r="BO25" s="33"/>
      <c r="BP25" s="33"/>
      <c r="BQ25" s="33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34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34"/>
      <c r="BJ26" s="33"/>
      <c r="BK26" s="33"/>
      <c r="BL26" s="33"/>
      <c r="BM26" s="33"/>
      <c r="BN26" s="33"/>
      <c r="BO26" s="33"/>
      <c r="BP26" s="33"/>
      <c r="BQ26" s="33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4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34"/>
      <c r="BJ27" s="33"/>
      <c r="BK27" s="33"/>
      <c r="BL27" s="33"/>
      <c r="BM27" s="33"/>
      <c r="BN27" s="33"/>
      <c r="BO27" s="33"/>
      <c r="BP27" s="33"/>
      <c r="BQ27" s="33"/>
      <c r="BR27" s="10"/>
    </row>
    <row r="28" spans="1:70" ht="7.5" customHeight="1">
      <c r="A28" s="8"/>
      <c r="B28" s="62" t="s">
        <v>2108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34"/>
      <c r="BJ28" s="33"/>
      <c r="BK28" s="33"/>
      <c r="BL28" s="33"/>
      <c r="BM28" s="33"/>
      <c r="BN28" s="33"/>
      <c r="BO28" s="33"/>
      <c r="BP28" s="33"/>
      <c r="BQ28" s="33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34"/>
      <c r="BJ29" s="33"/>
      <c r="BK29" s="33"/>
      <c r="BL29" s="33"/>
      <c r="BM29" s="33"/>
      <c r="BN29" s="33"/>
      <c r="BO29" s="33"/>
      <c r="BP29" s="33"/>
      <c r="BQ29" s="33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34"/>
      <c r="BJ30" s="33"/>
      <c r="BK30" s="33"/>
      <c r="BL30" s="33"/>
      <c r="BM30" s="33"/>
      <c r="BN30" s="33"/>
      <c r="BO30" s="33"/>
      <c r="BP30" s="33"/>
      <c r="BQ30" s="33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2399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4"/>
      <c r="BJ31" s="33"/>
      <c r="BK31" s="33"/>
      <c r="BL31" s="33"/>
      <c r="BM31" s="33"/>
      <c r="BN31" s="33"/>
      <c r="BO31" s="33"/>
      <c r="BP31" s="33"/>
      <c r="BQ31" s="33"/>
      <c r="BR31" s="10"/>
    </row>
    <row r="32" spans="1:70" ht="7.5" customHeight="1">
      <c r="A32" s="8"/>
      <c r="B32" s="81" t="s">
        <v>2149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34"/>
      <c r="BJ32" s="33"/>
      <c r="BK32" s="33"/>
      <c r="BL32" s="33"/>
      <c r="BM32" s="33"/>
      <c r="BN32" s="33"/>
      <c r="BO32" s="33"/>
      <c r="BP32" s="33"/>
      <c r="BQ32" s="33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4"/>
      <c r="BJ33" s="33"/>
      <c r="BK33" s="33"/>
      <c r="BL33" s="33"/>
      <c r="BM33" s="33"/>
      <c r="BN33" s="33"/>
      <c r="BO33" s="33"/>
      <c r="BP33" s="33"/>
      <c r="BQ33" s="33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4"/>
      <c r="BJ34" s="33"/>
      <c r="BK34" s="33"/>
      <c r="BL34" s="33"/>
      <c r="BM34" s="33"/>
      <c r="BN34" s="33"/>
      <c r="BO34" s="33"/>
      <c r="BP34" s="33"/>
      <c r="BQ34" s="33"/>
      <c r="BR34" s="10"/>
    </row>
    <row r="35" spans="1:70" ht="7.5" customHeight="1" thickBot="1">
      <c r="A35" s="8"/>
      <c r="B35" s="90" t="s">
        <v>2104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4"/>
      <c r="BJ35" s="33"/>
      <c r="BK35" s="33"/>
      <c r="BL35" s="33"/>
      <c r="BM35" s="33"/>
      <c r="BN35" s="33"/>
      <c r="BO35" s="33"/>
      <c r="BP35" s="33"/>
      <c r="BQ35" s="33"/>
      <c r="BR35" s="10"/>
    </row>
    <row r="36" spans="1:70" ht="7.5" customHeight="1">
      <c r="A36" s="8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43447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20219924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34"/>
      <c r="BJ36" s="33"/>
      <c r="BK36" s="33"/>
      <c r="BL36" s="33"/>
      <c r="BM36" s="33"/>
      <c r="BN36" s="33"/>
      <c r="BO36" s="33"/>
      <c r="BP36" s="33"/>
      <c r="BQ36" s="33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34"/>
      <c r="BJ37" s="33"/>
      <c r="BK37" s="33"/>
      <c r="BL37" s="33"/>
      <c r="BM37" s="33"/>
      <c r="BN37" s="33"/>
      <c r="BO37" s="33"/>
      <c r="BP37" s="33"/>
      <c r="BQ37" s="33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2113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33"/>
      <c r="BJ40" s="33"/>
      <c r="BK40" s="33"/>
      <c r="BL40" s="33"/>
      <c r="BM40" s="33"/>
      <c r="BN40" s="33"/>
      <c r="BO40" s="33"/>
      <c r="BP40" s="33"/>
      <c r="BQ40" s="33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33"/>
      <c r="BJ41" s="33"/>
      <c r="BK41" s="33"/>
      <c r="BL41" s="33"/>
      <c r="BM41" s="33"/>
      <c r="BN41" s="33"/>
      <c r="BO41" s="33"/>
      <c r="BP41" s="33"/>
      <c r="BQ41" s="33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33"/>
      <c r="BJ42" s="33"/>
      <c r="BK42" s="33"/>
      <c r="BL42" s="33"/>
      <c r="BM42" s="33"/>
      <c r="BN42" s="33"/>
      <c r="BO42" s="33"/>
      <c r="BP42" s="33"/>
      <c r="BQ42" s="33"/>
      <c r="BR42" s="10"/>
    </row>
    <row r="43" spans="1:70" ht="7.5" customHeight="1">
      <c r="A43" s="8"/>
      <c r="B43" s="50" t="str">
        <f>IF(VLOOKUP($B$40,Veriler!$A:$Y,2,)&lt;&gt;"",VLOOKUP($B$40,Veriler!$A:$Y,2,),"")</f>
        <v>12 KG ÇAMAŞIR MAKİNASI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3"/>
      <c r="BJ43" s="33"/>
      <c r="BK43" s="33"/>
      <c r="BL43" s="33"/>
      <c r="BM43" s="33"/>
      <c r="BN43" s="33"/>
      <c r="BO43" s="33"/>
      <c r="BP43" s="33"/>
      <c r="BQ43" s="33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33"/>
      <c r="BJ44" s="33"/>
      <c r="BK44" s="33"/>
      <c r="BL44" s="33"/>
      <c r="BM44" s="33"/>
      <c r="BN44" s="33"/>
      <c r="BO44" s="33"/>
      <c r="BP44" s="33"/>
      <c r="BQ44" s="33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33"/>
      <c r="BJ45" s="33"/>
      <c r="BK45" s="33"/>
      <c r="BL45" s="33"/>
      <c r="BM45" s="33"/>
      <c r="BN45" s="33"/>
      <c r="BO45" s="33"/>
      <c r="BP45" s="33"/>
      <c r="BQ45" s="33"/>
      <c r="BR45" s="10"/>
    </row>
    <row r="46" spans="1:70" ht="7.5" customHeight="1">
      <c r="A46" s="8"/>
      <c r="B46" s="52" t="str">
        <f>IF(VLOOKUP($B$40,Veriler!$A:$Y,3,)&lt;&gt;"",VLOOKUP($B$40,Veriler!$A:$Y,3,),"")</f>
        <v>23 Farklı yıkama programı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33"/>
      <c r="AF46" s="52" t="str">
        <f>IF(VLOOKUP($B$40,Veriler!$A:$Y,4,)&lt;&gt;"",VLOOKUP($B$40,Veriler!$A:$Y,4,),"")</f>
        <v>A+++ Enerji Sınıfı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33"/>
      <c r="BK46" s="33"/>
      <c r="BL46" s="33"/>
      <c r="BM46" s="33"/>
      <c r="BN46" s="33"/>
      <c r="BO46" s="33"/>
      <c r="BP46" s="33"/>
      <c r="BQ46" s="33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3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33"/>
      <c r="BK47" s="33"/>
      <c r="BL47" s="33"/>
      <c r="BM47" s="33"/>
      <c r="BN47" s="33"/>
      <c r="BO47" s="33"/>
      <c r="BP47" s="33"/>
      <c r="BQ47" s="33"/>
      <c r="BR47" s="10"/>
    </row>
    <row r="48" spans="1:70" ht="7.5" customHeight="1">
      <c r="A48" s="8"/>
      <c r="B48" s="52" t="str">
        <f>IF(VLOOKUP($B$40,Veriler!$A:$Y,5,)&lt;&gt;"",VLOOKUP($B$40,Veriler!$A:$Y,5,),"")</f>
        <v>1200 devir sıkma devri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33"/>
      <c r="AF48" s="52" t="str">
        <f>IF(VLOOKUP($B$40,Veriler!$A:$Y,6,)&lt;&gt;"",VLOOKUP($B$40,Veriler!$A:$Y,6,),"")</f>
        <v>12 dk. hızlı yıkama programı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3"/>
      <c r="BJ48" s="33"/>
      <c r="BK48" s="33"/>
      <c r="BL48" s="33"/>
      <c r="BM48" s="33"/>
      <c r="BN48" s="33"/>
      <c r="BO48" s="33"/>
      <c r="BP48" s="33"/>
      <c r="BQ48" s="33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3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3"/>
      <c r="BJ49" s="33"/>
      <c r="BK49" s="33"/>
      <c r="BL49" s="33"/>
      <c r="BM49" s="33"/>
      <c r="BN49" s="33"/>
      <c r="BO49" s="33"/>
      <c r="BP49" s="33"/>
      <c r="BQ49" s="33"/>
      <c r="BR49" s="10"/>
    </row>
    <row r="50" spans="1:70" ht="7.5" customHeight="1">
      <c r="A50" s="8"/>
      <c r="B50" s="52" t="str">
        <f>IF(VLOOKUP($B$40,Veriler!$A:$Y,7,)&lt;&gt;"",VLOOKUP($B$40,Veriler!$A:$Y,7,),"")</f>
        <v>Bumerang gövde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33"/>
      <c r="AF50" s="52" t="str">
        <f>IF(VLOOKUP($B$40,Veriler!$A:$Y,8,)&lt;&gt;"",VLOOKUP($B$40,Veriler!$A:$Y,8,),"")</f>
        <v>İnci kazan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33"/>
      <c r="BJ50" s="33"/>
      <c r="BK50" s="33"/>
      <c r="BL50" s="33"/>
      <c r="BM50" s="33"/>
      <c r="BN50" s="33"/>
      <c r="BO50" s="33"/>
      <c r="BP50" s="33"/>
      <c r="BQ50" s="33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33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33"/>
      <c r="BJ51" s="33"/>
      <c r="BK51" s="33"/>
      <c r="BL51" s="33"/>
      <c r="BM51" s="33"/>
      <c r="BN51" s="33"/>
      <c r="BO51" s="33"/>
      <c r="BP51" s="33"/>
      <c r="BQ51" s="33"/>
      <c r="BR51" s="10"/>
    </row>
    <row r="52" spans="1:70" ht="7.5" customHeight="1">
      <c r="A52" s="8"/>
      <c r="B52" s="52" t="str">
        <f>IF(VLOOKUP($B$40,Veriler!$A:$Y,9,)&lt;&gt;"",VLOOKUP($B$40,Veriler!$A:$Y,9,),"")</f>
        <v>LCD Ekran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33"/>
      <c r="AF52" s="52" t="str">
        <f>IF(VLOOKUP($B$40,Veriler!$A:$Y,10,)&lt;&gt;"",VLOOKUP($B$40,Veriler!$A:$Y,10,),"")</f>
        <v>Twinjet Plus teknolojisi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33"/>
      <c r="BJ52" s="33"/>
      <c r="BK52" s="33"/>
      <c r="BL52" s="33"/>
      <c r="BM52" s="33"/>
      <c r="BN52" s="33"/>
      <c r="BO52" s="33"/>
      <c r="BP52" s="33"/>
      <c r="BQ52" s="33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33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33"/>
      <c r="BJ53" s="33"/>
      <c r="BK53" s="33"/>
      <c r="BL53" s="33"/>
      <c r="BM53" s="33"/>
      <c r="BN53" s="33"/>
      <c r="BO53" s="33"/>
      <c r="BP53" s="33"/>
      <c r="BQ53" s="33"/>
      <c r="BR53" s="10"/>
    </row>
    <row r="54" spans="1:70" ht="7.5" customHeight="1">
      <c r="A54" s="8"/>
      <c r="B54" s="52" t="str">
        <f>IF(VLOOKUP($B$40,Veriler!$A:$Y,11,)&lt;&gt;"",VLOOKUP($B$40,Veriler!$A:$Y,11,),"")</f>
        <v>Alerji uzmanı programı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33"/>
      <c r="AF54" s="52" t="str">
        <f>IF(VLOOKUP($B$40,Veriler!$A:$Y,12,)&lt;&gt;"",VLOOKUP($B$40,Veriler!$A:$Y,12,),"")</f>
        <v>Yorgan programı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33"/>
      <c r="BJ54" s="33"/>
      <c r="BK54" s="33"/>
      <c r="BL54" s="33"/>
      <c r="BM54" s="33"/>
      <c r="BN54" s="33"/>
      <c r="BO54" s="33"/>
      <c r="BP54" s="33"/>
      <c r="BQ54" s="33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3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33"/>
      <c r="BJ55" s="33"/>
      <c r="BK55" s="33"/>
      <c r="BL55" s="33"/>
      <c r="BM55" s="33"/>
      <c r="BN55" s="33"/>
      <c r="BO55" s="33"/>
      <c r="BP55" s="33"/>
      <c r="BQ55" s="33"/>
      <c r="BR55" s="10"/>
    </row>
    <row r="56" spans="1:70" ht="7.5" customHeight="1">
      <c r="A56" s="8"/>
      <c r="B56" s="52" t="str">
        <f>IF(VLOOKUP($B$40,Veriler!$A:$Y,13,)&lt;&gt;"",VLOOKUP($B$40,Veriler!$A:$Y,13,),"")</f>
        <v>Perde yıkama programı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3"/>
      <c r="AF56" s="52" t="str">
        <f>IF(VLOOKUP($B$40,Veriler!$A:$Y,14,)&lt;&gt;"",VLOOKUP($B$40,Veriler!$A:$Y,14,),"")</f>
        <v>Kireç kalkanı teknolojisi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33"/>
      <c r="BJ56" s="33"/>
      <c r="BK56" s="33"/>
      <c r="BL56" s="33"/>
      <c r="BM56" s="33"/>
      <c r="BN56" s="33"/>
      <c r="BO56" s="33"/>
      <c r="BP56" s="33"/>
      <c r="BQ56" s="33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3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3"/>
      <c r="BJ57" s="33"/>
      <c r="BK57" s="33"/>
      <c r="BL57" s="33"/>
      <c r="BM57" s="33"/>
      <c r="BN57" s="33"/>
      <c r="BO57" s="33"/>
      <c r="BP57" s="33"/>
      <c r="BQ57" s="33"/>
      <c r="BR57" s="10"/>
    </row>
    <row r="58" spans="1:70" ht="7.5" customHeight="1">
      <c r="A58" s="8"/>
      <c r="B58" s="52" t="str">
        <f>IF(VLOOKUP($B$40,Veriler!$A:$Y,15,)&lt;&gt;"",VLOOKUP($B$40,Veriler!$A:$Y,15,),"")</f>
        <v>Yarım yük fonksiyonu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3"/>
      <c r="AF58" s="52" t="str">
        <f>IF(VLOOKUP($B$40,Veriler!$A:$Y,16,)&lt;&gt;"",VLOOKUP($B$40,Veriler!$A:$Y,16,),"")</f>
        <v/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3"/>
      <c r="BJ58" s="33"/>
      <c r="BK58" s="33"/>
      <c r="BL58" s="33"/>
      <c r="BM58" s="33"/>
      <c r="BN58" s="33"/>
      <c r="BO58" s="33"/>
      <c r="BP58" s="33"/>
      <c r="BQ58" s="33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3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3"/>
      <c r="BJ59" s="33"/>
      <c r="BK59" s="33"/>
      <c r="BL59" s="33"/>
      <c r="BM59" s="33"/>
      <c r="BN59" s="33"/>
      <c r="BO59" s="33"/>
      <c r="BP59" s="33"/>
      <c r="BQ59" s="33"/>
      <c r="BR59" s="10"/>
    </row>
    <row r="60" spans="1:70" ht="7.5" customHeight="1" thickBot="1">
      <c r="A60" s="8"/>
      <c r="B60" s="62" t="s">
        <v>2111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3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33"/>
      <c r="BK60" s="33"/>
      <c r="BL60" s="33"/>
      <c r="BM60" s="33"/>
      <c r="BN60" s="33"/>
      <c r="BO60" s="33"/>
      <c r="BP60" s="33"/>
      <c r="BQ60" s="33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34"/>
      <c r="AF61" s="53">
        <v>3759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33"/>
      <c r="BK61" s="33"/>
      <c r="BL61" s="33"/>
      <c r="BM61" s="33"/>
      <c r="BN61" s="33"/>
      <c r="BO61" s="33"/>
      <c r="BP61" s="33"/>
      <c r="BQ61" s="33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34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33"/>
      <c r="BK62" s="33"/>
      <c r="BL62" s="33"/>
      <c r="BM62" s="33"/>
      <c r="BN62" s="33"/>
      <c r="BO62" s="33"/>
      <c r="BP62" s="33"/>
      <c r="BQ62" s="33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34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33"/>
      <c r="BK63" s="33"/>
      <c r="BL63" s="33"/>
      <c r="BM63" s="33"/>
      <c r="BN63" s="33"/>
      <c r="BO63" s="33"/>
      <c r="BP63" s="33"/>
      <c r="BQ63" s="33"/>
      <c r="BR63" s="10"/>
    </row>
    <row r="64" spans="1:70" ht="7.5" customHeight="1">
      <c r="A64" s="8"/>
      <c r="B64" s="62" t="s">
        <v>2112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33"/>
      <c r="BK64" s="33"/>
      <c r="BL64" s="33"/>
      <c r="BM64" s="33"/>
      <c r="BN64" s="33"/>
      <c r="BO64" s="33"/>
      <c r="BP64" s="33"/>
      <c r="BQ64" s="33"/>
      <c r="BR64" s="10"/>
    </row>
    <row r="65" spans="1:70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33"/>
      <c r="BK65" s="33"/>
      <c r="BL65" s="33"/>
      <c r="BM65" s="33"/>
      <c r="BN65" s="33"/>
      <c r="BO65" s="33"/>
      <c r="BP65" s="33"/>
      <c r="BQ65" s="33"/>
      <c r="BR65" s="10"/>
    </row>
    <row r="66" spans="1:70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33"/>
      <c r="BK66" s="33"/>
      <c r="BL66" s="33"/>
      <c r="BM66" s="33"/>
      <c r="BN66" s="33"/>
      <c r="BO66" s="33"/>
      <c r="BP66" s="33"/>
      <c r="BQ66" s="33"/>
      <c r="BR66" s="10"/>
    </row>
    <row r="67" spans="1:70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3419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33"/>
      <c r="BK67" s="33"/>
      <c r="BL67" s="33"/>
      <c r="BM67" s="33"/>
      <c r="BN67" s="33"/>
      <c r="BO67" s="33"/>
      <c r="BP67" s="33"/>
      <c r="BQ67" s="33"/>
      <c r="BR67" s="10"/>
    </row>
    <row r="68" spans="1:70" ht="7.5" customHeight="1">
      <c r="A68" s="8"/>
      <c r="B68" s="81" t="s">
        <v>2151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33"/>
      <c r="BK68" s="33"/>
      <c r="BL68" s="33"/>
      <c r="BM68" s="33"/>
      <c r="BN68" s="33"/>
      <c r="BO68" s="33"/>
      <c r="BP68" s="33"/>
      <c r="BQ68" s="33"/>
      <c r="BR68" s="10"/>
    </row>
    <row r="69" spans="1:70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33"/>
      <c r="BK69" s="33"/>
      <c r="BL69" s="33"/>
      <c r="BM69" s="33"/>
      <c r="BN69" s="33"/>
      <c r="BO69" s="33"/>
      <c r="BP69" s="33"/>
      <c r="BQ69" s="33"/>
      <c r="BR69" s="10"/>
    </row>
    <row r="70" spans="1:70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33"/>
      <c r="BK70" s="33"/>
      <c r="BL70" s="33"/>
      <c r="BM70" s="33"/>
      <c r="BN70" s="33"/>
      <c r="BO70" s="33"/>
      <c r="BP70" s="33"/>
      <c r="BQ70" s="33"/>
      <c r="BR70" s="10"/>
    </row>
    <row r="71" spans="1:70" ht="7.5" customHeight="1" thickBot="1">
      <c r="A71" s="8"/>
      <c r="B71" s="90" t="s">
        <v>2104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33"/>
      <c r="BK71" s="33"/>
      <c r="BL71" s="33"/>
      <c r="BM71" s="33"/>
      <c r="BN71" s="33"/>
      <c r="BO71" s="33"/>
      <c r="BP71" s="33"/>
      <c r="BQ71" s="33"/>
      <c r="BR71" s="10"/>
    </row>
    <row r="72" spans="1:70" ht="7.5" customHeight="1">
      <c r="A72" s="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 t="shared" ref="AF72" si="0">AF36</f>
        <v>43447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20210338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33"/>
      <c r="BK72" s="33"/>
      <c r="BL72" s="33"/>
      <c r="BM72" s="33"/>
      <c r="BN72" s="33"/>
      <c r="BO72" s="33"/>
      <c r="BP72" s="33"/>
      <c r="BQ72" s="33"/>
      <c r="BR72" s="10"/>
    </row>
    <row r="73" spans="1:70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33"/>
      <c r="BK73" s="33"/>
      <c r="BL73" s="33"/>
      <c r="BM73" s="33"/>
      <c r="BN73" s="33"/>
      <c r="BO73" s="33"/>
      <c r="BP73" s="33"/>
      <c r="BQ73" s="33"/>
      <c r="BR73" s="10"/>
    </row>
    <row r="74" spans="1:70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0" ht="7.5" customHeight="1">
      <c r="A75" s="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0" ht="7.5" customHeight="1">
      <c r="A76" s="8"/>
      <c r="B76" s="49" t="s">
        <v>2115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3"/>
      <c r="BJ76" s="33"/>
      <c r="BK76" s="33"/>
      <c r="BL76" s="33"/>
      <c r="BM76" s="33"/>
      <c r="BN76" s="33"/>
      <c r="BO76" s="33"/>
      <c r="BP76" s="33"/>
      <c r="BQ76" s="33"/>
      <c r="BR76" s="10"/>
    </row>
    <row r="77" spans="1:70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3"/>
      <c r="BJ77" s="33"/>
      <c r="BK77" s="33"/>
      <c r="BL77" s="33"/>
      <c r="BM77" s="33"/>
      <c r="BN77" s="33"/>
      <c r="BO77" s="33"/>
      <c r="BP77" s="33"/>
      <c r="BQ77" s="33"/>
      <c r="BR77" s="10"/>
    </row>
    <row r="78" spans="1:70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3"/>
      <c r="BJ78" s="33"/>
      <c r="BK78" s="33"/>
      <c r="BL78" s="33"/>
      <c r="BM78" s="33"/>
      <c r="BN78" s="33"/>
      <c r="BO78" s="33"/>
      <c r="BP78" s="33"/>
      <c r="BQ78" s="33"/>
      <c r="BR78" s="10"/>
    </row>
    <row r="79" spans="1:70" ht="7.5" customHeight="1">
      <c r="A79" s="8"/>
      <c r="B79" s="50" t="str">
        <f>IF(VLOOKUP($B$76,Veriler!$A:$Y,2,)&lt;&gt;"",VLOOKUP($B$76,Veriler!$A:$Y,2,),"")</f>
        <v>9 KG ÇAMAŞIR MAKİNESİ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3"/>
      <c r="BJ79" s="33"/>
      <c r="BK79" s="33"/>
      <c r="BL79" s="33"/>
      <c r="BM79" s="33"/>
      <c r="BN79" s="33"/>
      <c r="BO79" s="33"/>
      <c r="BP79" s="33"/>
      <c r="BQ79" s="33"/>
      <c r="BR79" s="10"/>
    </row>
    <row r="80" spans="1:70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3"/>
      <c r="BJ80" s="33"/>
      <c r="BK80" s="33"/>
      <c r="BL80" s="33"/>
      <c r="BM80" s="33"/>
      <c r="BN80" s="33"/>
      <c r="BO80" s="33"/>
      <c r="BP80" s="33"/>
      <c r="BQ80" s="33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3"/>
      <c r="BJ81" s="33"/>
      <c r="BK81" s="33"/>
      <c r="BL81" s="33"/>
      <c r="BM81" s="33"/>
      <c r="BN81" s="33"/>
      <c r="BO81" s="33"/>
      <c r="BP81" s="33"/>
      <c r="BQ81" s="33"/>
      <c r="BR81" s="10"/>
    </row>
    <row r="82" spans="1:70" ht="7.5" customHeight="1">
      <c r="A82" s="8"/>
      <c r="B82" s="52" t="str">
        <f>IF(VLOOKUP($B$76,Veriler!$A:$Y,3,)&lt;&gt;"",VLOOKUP($B$76,Veriler!$A:$Y,3,),"")</f>
        <v>9 kg yıkama kapasitesi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3"/>
      <c r="AF82" s="52" t="str">
        <f>IF(VLOOKUP($B$76,Veriler!$A:$Y,4,)&lt;&gt;"",VLOOKUP($B$76,Veriler!$A:$Y,4,),"")</f>
        <v>A+++ Enerji Sınıfı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3"/>
      <c r="BK82" s="33"/>
      <c r="BL82" s="33"/>
      <c r="BM82" s="33"/>
      <c r="BN82" s="33"/>
      <c r="BO82" s="33"/>
      <c r="BP82" s="33"/>
      <c r="BQ82" s="33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3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3"/>
      <c r="BK83" s="33"/>
      <c r="BL83" s="33"/>
      <c r="BM83" s="33"/>
      <c r="BN83" s="33"/>
      <c r="BO83" s="33"/>
      <c r="BP83" s="33"/>
      <c r="BQ83" s="33"/>
      <c r="BR83" s="10"/>
    </row>
    <row r="84" spans="1:70" ht="7.5" customHeight="1">
      <c r="A84" s="8"/>
      <c r="B84" s="52" t="str">
        <f>IF(VLOOKUP($B$76,Veriler!$A:$Y,5,)&lt;&gt;"",VLOOKUP($B$76,Veriler!$A:$Y,5,),"")</f>
        <v>Beyaz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3"/>
      <c r="AF84" s="52" t="str">
        <f>IF(VLOOKUP($B$76,Veriler!$A:$Y,6,)&lt;&gt;"",VLOOKUP($B$76,Veriler!$A:$Y,6,),"")</f>
        <v>12 dk. hızlı yıkama programı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3"/>
      <c r="BJ84" s="33"/>
      <c r="BK84" s="33"/>
      <c r="BL84" s="33"/>
      <c r="BM84" s="33"/>
      <c r="BN84" s="33"/>
      <c r="BO84" s="33"/>
      <c r="BP84" s="33"/>
      <c r="BQ84" s="33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3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3"/>
      <c r="BJ85" s="33"/>
      <c r="BK85" s="33"/>
      <c r="BL85" s="33"/>
      <c r="BM85" s="33"/>
      <c r="BN85" s="33"/>
      <c r="BO85" s="33"/>
      <c r="BP85" s="33"/>
      <c r="BQ85" s="33"/>
      <c r="BR85" s="10"/>
    </row>
    <row r="86" spans="1:70" ht="7.5" customHeight="1">
      <c r="A86" s="8"/>
      <c r="B86" s="52" t="str">
        <f>IF(VLOOKUP($B$76,Veriler!$A:$Y,7,)&lt;&gt;"",VLOOKUP($B$76,Veriler!$A:$Y,7,),"")</f>
        <v>1400 devir sıkma kapasitesi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3"/>
      <c r="AF86" s="52" t="str">
        <f>IF(VLOOKUP($B$76,Veriler!$A:$Y,8,)&lt;&gt;"",VLOOKUP($B$76,Veriler!$A:$Y,8,),"")</f>
        <v>Bumerang gövde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3"/>
      <c r="BJ86" s="33"/>
      <c r="BK86" s="33"/>
      <c r="BL86" s="33"/>
      <c r="BM86" s="33"/>
      <c r="BN86" s="33"/>
      <c r="BO86" s="33"/>
      <c r="BP86" s="33"/>
      <c r="BQ86" s="33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3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3"/>
      <c r="BJ87" s="33"/>
      <c r="BK87" s="33"/>
      <c r="BL87" s="33"/>
      <c r="BM87" s="33"/>
      <c r="BN87" s="33"/>
      <c r="BO87" s="33"/>
      <c r="BP87" s="33"/>
      <c r="BQ87" s="33"/>
      <c r="BR87" s="10"/>
    </row>
    <row r="88" spans="1:70" ht="7.5" customHeight="1">
      <c r="A88" s="8"/>
      <c r="B88" s="52" t="str">
        <f>IF(VLOOKUP($B$76,Veriler!$A:$Y,9,)&lt;&gt;"",VLOOKUP($B$76,Veriler!$A:$Y,9,),"")</f>
        <v>İnci kazan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3"/>
      <c r="AF88" s="52" t="str">
        <f>IF(VLOOKUP($B$76,Veriler!$A:$Y,10,)&lt;&gt;"",VLOOKUP($B$76,Veriler!$A:$Y,10,),"")</f>
        <v>LCD Ekran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3"/>
      <c r="BJ88" s="33"/>
      <c r="BK88" s="33"/>
      <c r="BL88" s="33"/>
      <c r="BM88" s="33"/>
      <c r="BN88" s="33"/>
      <c r="BO88" s="33"/>
      <c r="BP88" s="33"/>
      <c r="BQ88" s="33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3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3"/>
      <c r="BJ89" s="33"/>
      <c r="BK89" s="33"/>
      <c r="BL89" s="33"/>
      <c r="BM89" s="33"/>
      <c r="BN89" s="33"/>
      <c r="BO89" s="33"/>
      <c r="BP89" s="33"/>
      <c r="BQ89" s="33"/>
      <c r="BR89" s="10"/>
    </row>
    <row r="90" spans="1:70" ht="7.5" customHeight="1">
      <c r="A90" s="8"/>
      <c r="B90" s="52" t="str">
        <f>IF(VLOOKUP($B$76,Veriler!$A:$Y,11,)&lt;&gt;"",VLOOKUP($B$76,Veriler!$A:$Y,11,),"")</f>
        <v>Köpükjet teknolojisi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3"/>
      <c r="AF90" s="52" t="str">
        <f>IF(VLOOKUP($B$76,Veriler!$A:$Y,12,)&lt;&gt;"",VLOOKUP($B$76,Veriler!$A:$Y,12,),"")</f>
        <v>Alerji uzmanı programı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3"/>
      <c r="BJ90" s="33"/>
      <c r="BK90" s="33"/>
      <c r="BL90" s="33"/>
      <c r="BM90" s="33"/>
      <c r="BN90" s="33"/>
      <c r="BO90" s="33"/>
      <c r="BP90" s="33"/>
      <c r="BQ90" s="33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3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3"/>
      <c r="BJ91" s="33"/>
      <c r="BK91" s="33"/>
      <c r="BL91" s="33"/>
      <c r="BM91" s="33"/>
      <c r="BN91" s="33"/>
      <c r="BO91" s="33"/>
      <c r="BP91" s="33"/>
      <c r="BQ91" s="33"/>
      <c r="BR91" s="10"/>
    </row>
    <row r="92" spans="1:70" ht="7.5" customHeight="1">
      <c r="A92" s="8"/>
      <c r="B92" s="52" t="str">
        <f>IF(VLOOKUP($B$76,Veriler!$A:$Y,13,)&lt;&gt;"",VLOOKUP($B$76,Veriler!$A:$Y,13,),"")</f>
        <v>Yorgan programı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3"/>
      <c r="AF92" s="52" t="str">
        <f>IF(VLOOKUP($B$40,Veriler!$A:$Y,14,)&lt;&gt;"",VLOOKUP($B$40,Veriler!$A:$Y,14,),"")</f>
        <v>Kireç kalkanı teknolojisi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3"/>
      <c r="BJ92" s="33"/>
      <c r="BK92" s="33"/>
      <c r="BL92" s="33"/>
      <c r="BM92" s="33"/>
      <c r="BN92" s="33"/>
      <c r="BO92" s="33"/>
      <c r="BP92" s="33"/>
      <c r="BQ92" s="33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3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3"/>
      <c r="BJ93" s="33"/>
      <c r="BK93" s="33"/>
      <c r="BL93" s="33"/>
      <c r="BM93" s="33"/>
      <c r="BN93" s="33"/>
      <c r="BO93" s="33"/>
      <c r="BP93" s="33"/>
      <c r="BQ93" s="33"/>
      <c r="BR93" s="10"/>
    </row>
    <row r="94" spans="1:70" ht="7.5" customHeight="1">
      <c r="A94" s="8"/>
      <c r="B94" s="52" t="str">
        <f>IF(VLOOKUP($B$40,Veriler!$A:$Y,15,)&lt;&gt;"",VLOOKUP($B$40,Veriler!$A:$Y,15,),"")</f>
        <v>Yarım yük fonksiyonu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3"/>
      <c r="AF94" s="52" t="str">
        <f>IF(VLOOKUP($B$40,Veriler!$A:$Y,16,)&lt;&gt;"",VLOOKUP($B$40,Veriler!$A:$Y,16,),"")</f>
        <v/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3"/>
      <c r="BJ94" s="33"/>
      <c r="BK94" s="33"/>
      <c r="BL94" s="33"/>
      <c r="BM94" s="33"/>
      <c r="BN94" s="33"/>
      <c r="BO94" s="33"/>
      <c r="BP94" s="33"/>
      <c r="BQ94" s="33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3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3"/>
      <c r="BJ95" s="33"/>
      <c r="BK95" s="33"/>
      <c r="BL95" s="33"/>
      <c r="BM95" s="33"/>
      <c r="BN95" s="33"/>
      <c r="BO95" s="33"/>
      <c r="BP95" s="33"/>
      <c r="BQ95" s="33"/>
      <c r="BR95" s="10"/>
    </row>
    <row r="96" spans="1:70" ht="7.5" customHeight="1" thickBot="1">
      <c r="A96" s="8"/>
      <c r="B96" s="62" t="s">
        <v>2111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3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3"/>
      <c r="BK96" s="33"/>
      <c r="BL96" s="33"/>
      <c r="BM96" s="33"/>
      <c r="BN96" s="33"/>
      <c r="BO96" s="33"/>
      <c r="BP96" s="33"/>
      <c r="BQ96" s="33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34"/>
      <c r="AF97" s="53">
        <v>3759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3"/>
      <c r="BK97" s="33"/>
      <c r="BL97" s="33"/>
      <c r="BM97" s="33"/>
      <c r="BN97" s="33"/>
      <c r="BO97" s="33"/>
      <c r="BP97" s="33"/>
      <c r="BQ97" s="33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E98" s="34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3"/>
      <c r="BK98" s="33"/>
      <c r="BL98" s="33"/>
      <c r="BM98" s="33"/>
      <c r="BN98" s="33"/>
      <c r="BO98" s="33"/>
      <c r="BP98" s="33"/>
      <c r="BQ98" s="33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4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3"/>
      <c r="BK99" s="33"/>
      <c r="BL99" s="33"/>
      <c r="BM99" s="33"/>
      <c r="BN99" s="33"/>
      <c r="BO99" s="33"/>
      <c r="BP99" s="33"/>
      <c r="BQ99" s="33"/>
      <c r="BR99" s="10"/>
    </row>
    <row r="100" spans="1:70" ht="7.5" customHeight="1">
      <c r="A100" s="8"/>
      <c r="B100" s="62" t="s">
        <v>2112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21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3"/>
      <c r="BK100" s="33"/>
      <c r="BL100" s="33"/>
      <c r="BM100" s="33"/>
      <c r="BN100" s="33"/>
      <c r="BO100" s="33"/>
      <c r="BP100" s="33"/>
      <c r="BQ100" s="33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E101" s="21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3"/>
      <c r="BK101" s="33"/>
      <c r="BL101" s="33"/>
      <c r="BM101" s="33"/>
      <c r="BN101" s="33"/>
      <c r="BO101" s="33"/>
      <c r="BP101" s="33"/>
      <c r="BQ101" s="33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21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3"/>
      <c r="BK102" s="33"/>
      <c r="BL102" s="33"/>
      <c r="BM102" s="33"/>
      <c r="BN102" s="33"/>
      <c r="BO102" s="33"/>
      <c r="BP102" s="33"/>
      <c r="BQ102" s="33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1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3419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3"/>
      <c r="BK103" s="33"/>
      <c r="BL103" s="33"/>
      <c r="BM103" s="33"/>
      <c r="BN103" s="33"/>
      <c r="BO103" s="33"/>
      <c r="BP103" s="33"/>
      <c r="BQ103" s="33"/>
      <c r="BR103" s="10"/>
    </row>
    <row r="104" spans="1:70" ht="7.5" customHeight="1">
      <c r="A104" s="8"/>
      <c r="B104" s="81" t="s">
        <v>2151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E104" s="21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3"/>
      <c r="BK104" s="33"/>
      <c r="BL104" s="33"/>
      <c r="BM104" s="33"/>
      <c r="BN104" s="33"/>
      <c r="BO104" s="33"/>
      <c r="BP104" s="33"/>
      <c r="BQ104" s="33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2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3"/>
      <c r="BK105" s="33"/>
      <c r="BL105" s="33"/>
      <c r="BM105" s="33"/>
      <c r="BN105" s="33"/>
      <c r="BO105" s="33"/>
      <c r="BP105" s="33"/>
      <c r="BQ105" s="33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3"/>
      <c r="BK106" s="33"/>
      <c r="BL106" s="33"/>
      <c r="BM106" s="33"/>
      <c r="BN106" s="33"/>
      <c r="BO106" s="33"/>
      <c r="BP106" s="33"/>
      <c r="BQ106" s="33"/>
      <c r="BR106" s="10"/>
    </row>
    <row r="107" spans="1:70" ht="7.5" customHeight="1" thickBot="1">
      <c r="A107" s="8"/>
      <c r="B107" s="90" t="s">
        <v>2104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3"/>
      <c r="BK107" s="33"/>
      <c r="BL107" s="33"/>
      <c r="BM107" s="33"/>
      <c r="BN107" s="33"/>
      <c r="BO107" s="33"/>
      <c r="BP107" s="33"/>
      <c r="BQ107" s="33"/>
      <c r="BR107" s="10"/>
    </row>
    <row r="108" spans="1:70" ht="7.5" customHeight="1">
      <c r="A108" s="8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 t="shared" ref="AF108" si="1">AF36</f>
        <v>43447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20210119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3"/>
      <c r="BK108" s="33"/>
      <c r="BL108" s="33"/>
      <c r="BM108" s="33"/>
      <c r="BN108" s="33"/>
      <c r="BO108" s="33"/>
      <c r="BP108" s="33"/>
      <c r="BQ108" s="33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3"/>
      <c r="BK109" s="33"/>
      <c r="BL109" s="33"/>
      <c r="BM109" s="33"/>
      <c r="BN109" s="33"/>
      <c r="BO109" s="33"/>
      <c r="BP109" s="33"/>
      <c r="BQ109" s="33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B96:AD98"/>
    <mergeCell ref="B100:AD102"/>
    <mergeCell ref="B104:AD106"/>
    <mergeCell ref="B24:AD26"/>
    <mergeCell ref="B28:AD30"/>
    <mergeCell ref="B32:AD34"/>
    <mergeCell ref="B40:BH42"/>
    <mergeCell ref="AF31:AN35"/>
    <mergeCell ref="AO31:BH35"/>
    <mergeCell ref="B35:P37"/>
    <mergeCell ref="B43:BH45"/>
    <mergeCell ref="B48:AD49"/>
    <mergeCell ref="AF48:BH49"/>
    <mergeCell ref="B50:AD51"/>
    <mergeCell ref="AF50:BH51"/>
    <mergeCell ref="B46:AD47"/>
    <mergeCell ref="B4:BH6"/>
    <mergeCell ref="B7:BH9"/>
    <mergeCell ref="B10:AD11"/>
    <mergeCell ref="AF10:BH11"/>
    <mergeCell ref="B12:AD13"/>
    <mergeCell ref="AF12:BH13"/>
    <mergeCell ref="B14:AD15"/>
    <mergeCell ref="AF14:BH15"/>
    <mergeCell ref="B16:AD17"/>
    <mergeCell ref="AF16:BH17"/>
    <mergeCell ref="B18:AD19"/>
    <mergeCell ref="AF18:BH19"/>
    <mergeCell ref="B20:AD21"/>
    <mergeCell ref="AF20:BH21"/>
    <mergeCell ref="B22:AD23"/>
    <mergeCell ref="AF22:BH23"/>
    <mergeCell ref="AF25:BH29"/>
    <mergeCell ref="AF46:BH47"/>
    <mergeCell ref="B52:AD53"/>
    <mergeCell ref="AF52:BH53"/>
    <mergeCell ref="B54:AD55"/>
    <mergeCell ref="AF54:BH55"/>
    <mergeCell ref="B60:AD62"/>
    <mergeCell ref="B64:AD66"/>
    <mergeCell ref="B68:AD70"/>
    <mergeCell ref="B56:AD57"/>
    <mergeCell ref="AF56:BH57"/>
    <mergeCell ref="B58:AD59"/>
    <mergeCell ref="AF58:BH59"/>
    <mergeCell ref="AF61:BH65"/>
    <mergeCell ref="B82:AD83"/>
    <mergeCell ref="AF82:BH83"/>
    <mergeCell ref="B84:AD85"/>
    <mergeCell ref="AF84:BH85"/>
    <mergeCell ref="AF67:AN71"/>
    <mergeCell ref="AO67:BH71"/>
    <mergeCell ref="B71:P73"/>
    <mergeCell ref="AF72:AS73"/>
    <mergeCell ref="AF36:AS37"/>
    <mergeCell ref="AT36:BH37"/>
    <mergeCell ref="AT72:BH73"/>
    <mergeCell ref="AF97:BH101"/>
    <mergeCell ref="B92:AD93"/>
    <mergeCell ref="AF92:BH93"/>
    <mergeCell ref="B94:AD95"/>
    <mergeCell ref="AF94:BH95"/>
    <mergeCell ref="B86:AD87"/>
    <mergeCell ref="AF86:BH87"/>
    <mergeCell ref="B88:AD89"/>
    <mergeCell ref="AF88:BH89"/>
    <mergeCell ref="B90:AD91"/>
    <mergeCell ref="AF90:BH91"/>
    <mergeCell ref="B76:BH78"/>
    <mergeCell ref="B79:BH81"/>
    <mergeCell ref="AF103:AN107"/>
    <mergeCell ref="AO103:BH107"/>
    <mergeCell ref="B107:P109"/>
    <mergeCell ref="AF108:AS109"/>
    <mergeCell ref="AT108:BH10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CA110"/>
  <sheetViews>
    <sheetView tabSelected="1" topLeftCell="A79" workbookViewId="0">
      <selection activeCell="CI77" sqref="CI77:CJ77"/>
    </sheetView>
  </sheetViews>
  <sheetFormatPr defaultColWidth="1.42578125" defaultRowHeight="7.5" customHeight="1"/>
  <cols>
    <col min="1" max="16384" width="1.42578125" style="7"/>
  </cols>
  <sheetData>
    <row r="3" spans="1:7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6"/>
    </row>
    <row r="4" spans="1:70" ht="7.5" customHeight="1">
      <c r="A4" s="8"/>
      <c r="B4" s="49" t="s">
        <v>2101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33"/>
      <c r="BJ4" s="33"/>
      <c r="BK4" s="33"/>
      <c r="BL4" s="33"/>
      <c r="BM4" s="33"/>
      <c r="BN4" s="33"/>
      <c r="BO4" s="33"/>
      <c r="BP4" s="33"/>
      <c r="BQ4" s="33"/>
      <c r="BR4" s="10"/>
    </row>
    <row r="5" spans="1:70" ht="7.5" customHeight="1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33"/>
      <c r="BJ5" s="33"/>
      <c r="BK5" s="33"/>
      <c r="BL5" s="33"/>
      <c r="BM5" s="33"/>
      <c r="BN5" s="33"/>
      <c r="BO5" s="33"/>
      <c r="BP5" s="33"/>
      <c r="BQ5" s="33"/>
      <c r="BR5" s="10"/>
    </row>
    <row r="6" spans="1:70" ht="7.5" customHeight="1">
      <c r="A6" s="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33"/>
      <c r="BJ6" s="33"/>
      <c r="BK6" s="33"/>
      <c r="BL6" s="33"/>
      <c r="BM6" s="33"/>
      <c r="BN6" s="33"/>
      <c r="BO6" s="33"/>
      <c r="BP6" s="33"/>
      <c r="BQ6" s="33"/>
      <c r="BR6" s="10"/>
    </row>
    <row r="7" spans="1:70" ht="7.5" customHeight="1">
      <c r="A7" s="8"/>
      <c r="B7" s="50" t="str">
        <f>IF(VLOOKUP($B$4,Veriler!$A:$Y,2,)&lt;&gt;"",VLOOKUP($B$4,Veriler!$A:$Y,2,),"")</f>
        <v>5 KG ÇAMAŞIR MAKİNESİ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33"/>
      <c r="BJ7" s="33"/>
      <c r="BK7" s="33"/>
      <c r="BL7" s="33"/>
      <c r="BM7" s="33"/>
      <c r="BN7" s="33"/>
      <c r="BO7" s="33"/>
      <c r="BP7" s="33"/>
      <c r="BQ7" s="33"/>
      <c r="BR7" s="10"/>
    </row>
    <row r="8" spans="1:70" ht="7.5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3"/>
      <c r="BJ8" s="33"/>
      <c r="BK8" s="33"/>
      <c r="BL8" s="33"/>
      <c r="BM8" s="33"/>
      <c r="BN8" s="33"/>
      <c r="BO8" s="33"/>
      <c r="BP8" s="33"/>
      <c r="BQ8" s="33"/>
      <c r="BR8" s="10"/>
    </row>
    <row r="9" spans="1:70" ht="7.5" customHeight="1">
      <c r="A9" s="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33"/>
      <c r="BJ9" s="33"/>
      <c r="BK9" s="33"/>
      <c r="BL9" s="33"/>
      <c r="BM9" s="33"/>
      <c r="BN9" s="33"/>
      <c r="BO9" s="33"/>
      <c r="BP9" s="33"/>
      <c r="BQ9" s="33"/>
      <c r="BR9" s="10"/>
    </row>
    <row r="10" spans="1:70" ht="7.5" customHeight="1">
      <c r="A10" s="8"/>
      <c r="B10" s="52" t="str">
        <f>IF(VLOOKUP($B$4,Veriler!$A:$Y,3,)&lt;&gt;"",VLOOKUP($B$4,Veriler!$A:$Y,3,),"")</f>
        <v>5 kg yıkama kapasitesi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3"/>
      <c r="AF10" s="52" t="str">
        <f>IF(VLOOKUP($B$4,Veriler!$A:$Y,4,)&lt;&gt;"",VLOOKUP($B$4,Veriler!$A:$Y,4,),"")</f>
        <v>A++ Enerji Sınıfı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11"/>
      <c r="BJ10" s="33"/>
      <c r="BK10" s="33"/>
      <c r="BL10" s="33"/>
      <c r="BM10" s="33"/>
      <c r="BN10" s="33"/>
      <c r="BO10" s="33"/>
      <c r="BP10" s="33"/>
      <c r="BQ10" s="33"/>
      <c r="BR10" s="10"/>
    </row>
    <row r="11" spans="1:70" ht="7.5" customHeight="1">
      <c r="A11" s="1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11"/>
      <c r="BJ11" s="33"/>
      <c r="BK11" s="33"/>
      <c r="BL11" s="33"/>
      <c r="BM11" s="33"/>
      <c r="BN11" s="33"/>
      <c r="BO11" s="33"/>
      <c r="BP11" s="33"/>
      <c r="BQ11" s="33"/>
      <c r="BR11" s="10"/>
    </row>
    <row r="12" spans="1:70" ht="7.5" customHeight="1">
      <c r="A12" s="8"/>
      <c r="B12" s="52" t="str">
        <f>IF(VLOOKUP($B$4,Veriler!$A:$Y,5,)&lt;&gt;"",VLOOKUP($B$4,Veriler!$A:$Y,5,),"")</f>
        <v>Beyaz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3"/>
      <c r="AF12" s="52" t="str">
        <f>IF(VLOOKUP($B$4,Veriler!$A:$Y,6,)&lt;&gt;"",VLOOKUP($B$4,Veriler!$A:$Y,6,),"")</f>
        <v>15 dk. hızlı yıkama programı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33"/>
      <c r="BJ12" s="33"/>
      <c r="BK12" s="33"/>
      <c r="BL12" s="33"/>
      <c r="BM12" s="33"/>
      <c r="BN12" s="33"/>
      <c r="BO12" s="33"/>
      <c r="BP12" s="33"/>
      <c r="BQ12" s="33"/>
      <c r="BR12" s="10"/>
    </row>
    <row r="13" spans="1:70" ht="7.5" customHeight="1">
      <c r="A13" s="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3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33"/>
      <c r="BJ13" s="33"/>
      <c r="BK13" s="33"/>
      <c r="BL13" s="33"/>
      <c r="BM13" s="33"/>
      <c r="BN13" s="33"/>
      <c r="BO13" s="33"/>
      <c r="BP13" s="33"/>
      <c r="BQ13" s="33"/>
      <c r="BR13" s="10"/>
    </row>
    <row r="14" spans="1:70" ht="7.5" customHeight="1">
      <c r="A14" s="8"/>
      <c r="B14" s="52" t="str">
        <f>IF(VLOOKUP($B$4,Veriler!$A:$Y,7,)&lt;&gt;"",VLOOKUP($B$4,Veriler!$A:$Y,7,),"")</f>
        <v>800 devir sıkma kapasitesi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3"/>
      <c r="AF14" s="52" t="str">
        <f>IF(VLOOKUP($B$4,Veriler!$A:$Y,8,)&lt;&gt;"",VLOOKUP($B$4,Veriler!$A:$Y,8,),"")</f>
        <v>Bumerang gövde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33"/>
      <c r="BJ14" s="33"/>
      <c r="BK14" s="33"/>
      <c r="BL14" s="33"/>
      <c r="BM14" s="33"/>
      <c r="BN14" s="33"/>
      <c r="BO14" s="33"/>
      <c r="BP14" s="33"/>
      <c r="BQ14" s="33"/>
      <c r="BR14" s="10"/>
    </row>
    <row r="15" spans="1:70" ht="7.5" customHeight="1">
      <c r="A15" s="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33"/>
      <c r="BJ15" s="33"/>
      <c r="BK15" s="33"/>
      <c r="BL15" s="33"/>
      <c r="BM15" s="33"/>
      <c r="BN15" s="33"/>
      <c r="BO15" s="33"/>
      <c r="BP15" s="33"/>
      <c r="BQ15" s="33"/>
      <c r="BR15" s="10"/>
    </row>
    <row r="16" spans="1:70" ht="7.5" customHeight="1">
      <c r="A16" s="8"/>
      <c r="B16" s="52" t="str">
        <f>IF(VLOOKUP($B$4,Veriler!$A:$Y,9,)&lt;&gt;"",VLOOKUP($B$4,Veriler!$A:$Y,9,),"")</f>
        <v>Narinler/Elde yıkama programı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3"/>
      <c r="AF16" s="52" t="str">
        <f>IF(VLOOKUP($B$4,Veriler!$A:$Y,10,)&lt;&gt;"",VLOOKUP($B$4,Veriler!$A:$Y,10,),"")</f>
        <v>Devir sıcaklık seçimi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33"/>
      <c r="BJ16" s="33"/>
      <c r="BK16" s="33"/>
      <c r="BL16" s="33"/>
      <c r="BM16" s="33"/>
      <c r="BN16" s="33"/>
      <c r="BO16" s="33"/>
      <c r="BP16" s="33"/>
      <c r="BQ16" s="33"/>
      <c r="BR16" s="10"/>
    </row>
    <row r="17" spans="1:70" ht="7.5" customHeight="1">
      <c r="A17" s="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3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33"/>
      <c r="BJ17" s="33"/>
      <c r="BK17" s="33"/>
      <c r="BL17" s="33"/>
      <c r="BM17" s="33"/>
      <c r="BN17" s="33"/>
      <c r="BO17" s="33"/>
      <c r="BP17" s="33"/>
      <c r="BQ17" s="33"/>
      <c r="BR17" s="10"/>
    </row>
    <row r="18" spans="1:70" ht="7.5" customHeight="1">
      <c r="A18" s="8"/>
      <c r="B18" s="52" t="str">
        <f>IF(VLOOKUP($B$4,Veriler!$A:$Y,11,)&lt;&gt;"",VLOOKUP($B$4,Veriler!$A:$Y,11,),"")</f>
        <v>Zaman erteleme seçeneği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3"/>
      <c r="AF18" s="52" t="str">
        <f>IF(VLOOKUP($B$4,Veriler!$A:$Y,12,)&lt;&gt;"",VLOOKUP($B$4,Veriler!$A:$Y,12,),"")</f>
        <v/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3"/>
      <c r="BJ18" s="33"/>
      <c r="BK18" s="33"/>
      <c r="BL18" s="33"/>
      <c r="BM18" s="33"/>
      <c r="BN18" s="33"/>
      <c r="BO18" s="33"/>
      <c r="BP18" s="33"/>
      <c r="BQ18" s="33"/>
      <c r="BR18" s="10"/>
    </row>
    <row r="19" spans="1:70" ht="7.5" customHeight="1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33"/>
      <c r="BJ19" s="33"/>
      <c r="BK19" s="33"/>
      <c r="BL19" s="33"/>
      <c r="BM19" s="33"/>
      <c r="BN19" s="33"/>
      <c r="BO19" s="33"/>
      <c r="BP19" s="33"/>
      <c r="BQ19" s="33"/>
      <c r="BR19" s="10"/>
    </row>
    <row r="20" spans="1:70" ht="7.5" customHeight="1">
      <c r="A20" s="8"/>
      <c r="B20" s="52" t="str">
        <f>IF(VLOOKUP($B$4,Veriler!$A:$Y,13,)&lt;&gt;"",VLOOKUP($B$4,Veriler!$A:$Y,13,),"")</f>
        <v/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3"/>
      <c r="AF20" s="52" t="str">
        <f>IF(VLOOKUP($B$4,Veriler!$A:$Y,14,)&lt;&gt;"",VLOOKUP($B$4,Veriler!$A:$Y,14,),"")</f>
        <v/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33"/>
      <c r="BJ20" s="33"/>
      <c r="BK20" s="33"/>
      <c r="BL20" s="33"/>
      <c r="BM20" s="33"/>
      <c r="BN20" s="33"/>
      <c r="BO20" s="33"/>
      <c r="BP20" s="33"/>
      <c r="BQ20" s="33"/>
      <c r="BR20" s="10"/>
    </row>
    <row r="21" spans="1:70" ht="7.5" customHeight="1">
      <c r="A21" s="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3"/>
      <c r="BJ21" s="33"/>
      <c r="BK21" s="33"/>
      <c r="BL21" s="33"/>
      <c r="BM21" s="33"/>
      <c r="BN21" s="33"/>
      <c r="BO21" s="33"/>
      <c r="BP21" s="33"/>
      <c r="BQ21" s="33"/>
      <c r="BR21" s="10"/>
    </row>
    <row r="22" spans="1:70" ht="7.5" customHeight="1">
      <c r="A22" s="8"/>
      <c r="B22" s="52" t="str">
        <f>IF(VLOOKUP($B$4,Veriler!$A:$Y,15,)&lt;&gt;"",VLOOKUP($B$4,Veriler!$A:$Y,15,),"")</f>
        <v/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3"/>
      <c r="AF22" s="52" t="str">
        <f>IF(VLOOKUP($B$4,Veriler!$A:$Y,16,)&lt;&gt;"",VLOOKUP($B$4,Veriler!$A:$Y,16,),"")</f>
        <v/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3"/>
      <c r="BJ22" s="33"/>
      <c r="BK22" s="33"/>
      <c r="BL22" s="33"/>
      <c r="BM22" s="33"/>
      <c r="BN22" s="33"/>
      <c r="BO22" s="33"/>
      <c r="BP22" s="33"/>
      <c r="BQ22" s="33"/>
      <c r="BR22" s="10"/>
    </row>
    <row r="23" spans="1:70" ht="7.5" customHeight="1" thickBot="1">
      <c r="A23" s="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3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33"/>
      <c r="BJ23" s="33"/>
      <c r="BK23" s="33"/>
      <c r="BL23" s="33"/>
      <c r="BM23" s="33"/>
      <c r="BN23" s="33"/>
      <c r="BO23" s="33"/>
      <c r="BP23" s="33"/>
      <c r="BQ23" s="33"/>
      <c r="BR23" s="10"/>
    </row>
    <row r="24" spans="1:70" ht="7.5" customHeight="1" thickBot="1">
      <c r="A24" s="8"/>
      <c r="B24" s="62" t="s">
        <v>2152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3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3"/>
      <c r="BK24" s="33"/>
      <c r="BL24" s="33"/>
      <c r="BM24" s="33"/>
      <c r="BN24" s="33"/>
      <c r="BO24" s="33"/>
      <c r="BP24" s="33"/>
      <c r="BQ24" s="33"/>
      <c r="BR24" s="10"/>
    </row>
    <row r="25" spans="1:70" ht="7.5" customHeight="1">
      <c r="A25" s="8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  <c r="AE25" s="34"/>
      <c r="AF25" s="53">
        <v>1610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4"/>
      <c r="BJ25" s="33"/>
      <c r="BK25" s="33"/>
      <c r="BL25" s="33"/>
      <c r="BM25" s="33"/>
      <c r="BN25" s="33"/>
      <c r="BO25" s="33"/>
      <c r="BP25" s="33"/>
      <c r="BQ25" s="33"/>
      <c r="BR25" s="10"/>
    </row>
    <row r="26" spans="1:70" ht="7.5" customHeight="1" thickBot="1">
      <c r="A26" s="12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34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34"/>
      <c r="BJ26" s="33"/>
      <c r="BK26" s="33"/>
      <c r="BL26" s="33"/>
      <c r="BM26" s="33"/>
      <c r="BN26" s="33"/>
      <c r="BO26" s="33"/>
      <c r="BP26" s="33"/>
      <c r="BQ26" s="33"/>
      <c r="BR26" s="10"/>
    </row>
    <row r="27" spans="1:70" ht="7.5" customHeight="1" thickBot="1">
      <c r="A27" s="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34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34"/>
      <c r="BJ27" s="33"/>
      <c r="BK27" s="33"/>
      <c r="BL27" s="33"/>
      <c r="BM27" s="33"/>
      <c r="BN27" s="33"/>
      <c r="BO27" s="33"/>
      <c r="BP27" s="33"/>
      <c r="BQ27" s="33"/>
      <c r="BR27" s="10"/>
    </row>
    <row r="28" spans="1:70" ht="7.5" customHeight="1">
      <c r="A28" s="8"/>
      <c r="B28" s="62" t="s">
        <v>2153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21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34"/>
      <c r="BJ28" s="33"/>
      <c r="BK28" s="33"/>
      <c r="BL28" s="33"/>
      <c r="BM28" s="33"/>
      <c r="BN28" s="33"/>
      <c r="BO28" s="33"/>
      <c r="BP28" s="33"/>
      <c r="BQ28" s="33"/>
      <c r="BR28" s="10"/>
    </row>
    <row r="29" spans="1:70" ht="7.5" customHeight="1" thickBot="1">
      <c r="A29" s="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1"/>
      <c r="AF29" s="5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34"/>
      <c r="BJ29" s="33"/>
      <c r="BK29" s="33"/>
      <c r="BL29" s="33"/>
      <c r="BM29" s="33"/>
      <c r="BN29" s="33"/>
      <c r="BO29" s="33"/>
      <c r="BP29" s="33"/>
      <c r="BQ29" s="33"/>
      <c r="BR29" s="10"/>
    </row>
    <row r="30" spans="1:70" ht="7.5" customHeight="1" thickBot="1">
      <c r="A30" s="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21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4"/>
      <c r="BI30" s="34"/>
      <c r="BJ30" s="33"/>
      <c r="BK30" s="33"/>
      <c r="BL30" s="33"/>
      <c r="BM30" s="33"/>
      <c r="BN30" s="33"/>
      <c r="BO30" s="33"/>
      <c r="BP30" s="33"/>
      <c r="BQ30" s="33"/>
      <c r="BR30" s="10"/>
    </row>
    <row r="31" spans="1:70" ht="7.5" customHeight="1" thickBot="1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21"/>
      <c r="AF31" s="71" t="s">
        <v>2105</v>
      </c>
      <c r="AG31" s="71"/>
      <c r="AH31" s="71"/>
      <c r="AI31" s="71"/>
      <c r="AJ31" s="71"/>
      <c r="AK31" s="71"/>
      <c r="AL31" s="71"/>
      <c r="AM31" s="71"/>
      <c r="AN31" s="71"/>
      <c r="AO31" s="74">
        <v>1449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4"/>
      <c r="BJ31" s="33"/>
      <c r="BK31" s="33"/>
      <c r="BL31" s="33"/>
      <c r="BM31" s="33"/>
      <c r="BN31" s="33"/>
      <c r="BO31" s="33"/>
      <c r="BP31" s="33"/>
      <c r="BQ31" s="33"/>
      <c r="BR31" s="10"/>
    </row>
    <row r="32" spans="1:70" ht="7.5" customHeight="1">
      <c r="A32" s="8"/>
      <c r="B32" s="81" t="s">
        <v>2154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21"/>
      <c r="AF32" s="72"/>
      <c r="AG32" s="72"/>
      <c r="AH32" s="72"/>
      <c r="AI32" s="72"/>
      <c r="AJ32" s="72"/>
      <c r="AK32" s="72"/>
      <c r="AL32" s="72"/>
      <c r="AM32" s="72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34"/>
      <c r="BJ32" s="33"/>
      <c r="BK32" s="33"/>
      <c r="BL32" s="33"/>
      <c r="BM32" s="33"/>
      <c r="BN32" s="33"/>
      <c r="BO32" s="33"/>
      <c r="BP32" s="33"/>
      <c r="BQ32" s="33"/>
      <c r="BR32" s="10"/>
    </row>
    <row r="33" spans="1:70" ht="7.5" customHeight="1">
      <c r="A33" s="8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21"/>
      <c r="AF33" s="72"/>
      <c r="AG33" s="72"/>
      <c r="AH33" s="72"/>
      <c r="AI33" s="72"/>
      <c r="AJ33" s="72"/>
      <c r="AK33" s="72"/>
      <c r="AL33" s="72"/>
      <c r="AM33" s="72"/>
      <c r="AN33" s="72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4"/>
      <c r="BJ33" s="33"/>
      <c r="BK33" s="33"/>
      <c r="BL33" s="33"/>
      <c r="BM33" s="33"/>
      <c r="BN33" s="33"/>
      <c r="BO33" s="33"/>
      <c r="BP33" s="33"/>
      <c r="BQ33" s="33"/>
      <c r="BR33" s="10"/>
    </row>
    <row r="34" spans="1:70" ht="7.5" customHeight="1" thickBot="1">
      <c r="A34" s="8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21"/>
      <c r="AF34" s="72"/>
      <c r="AG34" s="72"/>
      <c r="AH34" s="72"/>
      <c r="AI34" s="72"/>
      <c r="AJ34" s="72"/>
      <c r="AK34" s="72"/>
      <c r="AL34" s="72"/>
      <c r="AM34" s="72"/>
      <c r="AN34" s="72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4"/>
      <c r="BJ34" s="33"/>
      <c r="BK34" s="33"/>
      <c r="BL34" s="33"/>
      <c r="BM34" s="33"/>
      <c r="BN34" s="33"/>
      <c r="BO34" s="33"/>
      <c r="BP34" s="33"/>
      <c r="BQ34" s="33"/>
      <c r="BR34" s="10"/>
    </row>
    <row r="35" spans="1:70" ht="7.5" customHeight="1" thickBo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1"/>
      <c r="AF35" s="73"/>
      <c r="AG35" s="73"/>
      <c r="AH35" s="73"/>
      <c r="AI35" s="73"/>
      <c r="AJ35" s="73"/>
      <c r="AK35" s="73"/>
      <c r="AL35" s="73"/>
      <c r="AM35" s="73"/>
      <c r="AN35" s="7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34"/>
      <c r="BJ35" s="33"/>
      <c r="BK35" s="33"/>
      <c r="BL35" s="33"/>
      <c r="BM35" s="33"/>
      <c r="BN35" s="33"/>
      <c r="BO35" s="33"/>
      <c r="BP35" s="33"/>
      <c r="BQ35" s="33"/>
      <c r="BR35" s="10"/>
    </row>
    <row r="36" spans="1:70" ht="7.5" customHeight="1">
      <c r="A36" s="8"/>
      <c r="B36" s="90" t="s">
        <v>2104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77">
        <v>43447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9">
        <v>20219415</v>
      </c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34"/>
      <c r="BJ36" s="33"/>
      <c r="BK36" s="33"/>
      <c r="BL36" s="33"/>
      <c r="BM36" s="33"/>
      <c r="BN36" s="33"/>
      <c r="BO36" s="33"/>
      <c r="BP36" s="33"/>
      <c r="BQ36" s="33"/>
      <c r="BR36" s="10"/>
    </row>
    <row r="37" spans="1:70" ht="7.5" customHeight="1" thickBot="1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34"/>
      <c r="BJ37" s="33"/>
      <c r="BK37" s="33"/>
      <c r="BL37" s="33"/>
      <c r="BM37" s="33"/>
      <c r="BN37" s="33"/>
      <c r="BO37" s="33"/>
      <c r="BP37" s="33"/>
      <c r="BQ37" s="33"/>
      <c r="BR37" s="10"/>
    </row>
    <row r="38" spans="1:70" ht="7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2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22"/>
      <c r="BI38" s="14"/>
      <c r="BJ38" s="14"/>
      <c r="BK38" s="14"/>
      <c r="BL38" s="14"/>
      <c r="BM38" s="14"/>
      <c r="BN38" s="14"/>
      <c r="BO38" s="14"/>
      <c r="BP38" s="14"/>
      <c r="BQ38" s="14"/>
      <c r="BR38" s="15"/>
    </row>
    <row r="39" spans="1:70" ht="7.5" customHeight="1">
      <c r="A39" s="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1:70" ht="7.5" customHeight="1">
      <c r="A40" s="8"/>
      <c r="B40" s="49" t="s">
        <v>2102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33"/>
      <c r="BJ40" s="33"/>
      <c r="BK40" s="33"/>
      <c r="BL40" s="33"/>
      <c r="BM40" s="33"/>
      <c r="BN40" s="33"/>
      <c r="BO40" s="33"/>
      <c r="BP40" s="33"/>
      <c r="BQ40" s="33"/>
      <c r="BR40" s="10"/>
    </row>
    <row r="41" spans="1:70" ht="7.5" customHeight="1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33"/>
      <c r="BJ41" s="33"/>
      <c r="BK41" s="33"/>
      <c r="BL41" s="33"/>
      <c r="BM41" s="33"/>
      <c r="BN41" s="33"/>
      <c r="BO41" s="33"/>
      <c r="BP41" s="33"/>
      <c r="BQ41" s="33"/>
      <c r="BR41" s="10"/>
    </row>
    <row r="42" spans="1:70" ht="7.5" customHeight="1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33"/>
      <c r="BJ42" s="33"/>
      <c r="BK42" s="33"/>
      <c r="BL42" s="33"/>
      <c r="BM42" s="33"/>
      <c r="BN42" s="33"/>
      <c r="BO42" s="33"/>
      <c r="BP42" s="33"/>
      <c r="BQ42" s="33"/>
      <c r="BR42" s="10"/>
    </row>
    <row r="43" spans="1:70" ht="7.5" customHeight="1">
      <c r="A43" s="8"/>
      <c r="B43" s="50" t="str">
        <f>IF(VLOOKUP($B$40,Veriler!$A:$Y,2,)&lt;&gt;"",VLOOKUP($B$40,Veriler!$A:$Y,2,),"")</f>
        <v>8 KG ÇAMAŞIR MAKİNESİ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3"/>
      <c r="BJ43" s="33"/>
      <c r="BK43" s="33"/>
      <c r="BL43" s="33"/>
      <c r="BM43" s="33"/>
      <c r="BN43" s="33"/>
      <c r="BO43" s="33"/>
      <c r="BP43" s="33"/>
      <c r="BQ43" s="33"/>
      <c r="BR43" s="10"/>
    </row>
    <row r="44" spans="1:70" ht="7.5" customHeight="1">
      <c r="A44" s="8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33"/>
      <c r="BJ44" s="33"/>
      <c r="BK44" s="33"/>
      <c r="BL44" s="33"/>
      <c r="BM44" s="33"/>
      <c r="BN44" s="33"/>
      <c r="BO44" s="33"/>
      <c r="BP44" s="33"/>
      <c r="BQ44" s="33"/>
      <c r="BR44" s="10"/>
    </row>
    <row r="45" spans="1:70" ht="7.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33"/>
      <c r="BJ45" s="33"/>
      <c r="BK45" s="33"/>
      <c r="BL45" s="33"/>
      <c r="BM45" s="33"/>
      <c r="BN45" s="33"/>
      <c r="BO45" s="33"/>
      <c r="BP45" s="33"/>
      <c r="BQ45" s="33"/>
      <c r="BR45" s="10"/>
    </row>
    <row r="46" spans="1:70" ht="7.5" customHeight="1">
      <c r="A46" s="8"/>
      <c r="B46" s="52" t="str">
        <f>IF(VLOOKUP($B$40,Veriler!$A:$Y,3,)&lt;&gt;"",VLOOKUP($B$40,Veriler!$A:$Y,3,),"")</f>
        <v>8 kg yıkama kapasitesi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33"/>
      <c r="AF46" s="52" t="str">
        <f>IF(VLOOKUP($B$40,Veriler!$A:$Y,4,)&lt;&gt;"",VLOOKUP($B$40,Veriler!$A:$Y,4,),"")</f>
        <v>A++ Enerji Sınıfı</v>
      </c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11"/>
      <c r="BJ46" s="33"/>
      <c r="BK46" s="33"/>
      <c r="BL46" s="33"/>
      <c r="BM46" s="33"/>
      <c r="BN46" s="33"/>
      <c r="BO46" s="33"/>
      <c r="BP46" s="33"/>
      <c r="BQ46" s="33"/>
      <c r="BR46" s="10"/>
    </row>
    <row r="47" spans="1:70" ht="7.5" customHeight="1">
      <c r="A47" s="1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3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1"/>
      <c r="BJ47" s="33"/>
      <c r="BK47" s="33"/>
      <c r="BL47" s="33"/>
      <c r="BM47" s="33"/>
      <c r="BN47" s="33"/>
      <c r="BO47" s="33"/>
      <c r="BP47" s="33"/>
      <c r="BQ47" s="33"/>
      <c r="BR47" s="10"/>
    </row>
    <row r="48" spans="1:70" ht="7.5" customHeight="1">
      <c r="A48" s="8"/>
      <c r="B48" s="52" t="str">
        <f>IF(VLOOKUP($B$40,Veriler!$A:$Y,5,)&lt;&gt;"",VLOOKUP($B$40,Veriler!$A:$Y,5,),"")</f>
        <v>Gri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33"/>
      <c r="AF48" s="52" t="str">
        <f>IF(VLOOKUP($B$40,Veriler!$A:$Y,6,)&lt;&gt;"",VLOOKUP($B$40,Veriler!$A:$Y,6,),"")</f>
        <v>15 dk. hızlı yıkama programı</v>
      </c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3"/>
      <c r="BJ48" s="33"/>
      <c r="BK48" s="33"/>
      <c r="BL48" s="33"/>
      <c r="BM48" s="33"/>
      <c r="BN48" s="33"/>
      <c r="BO48" s="33"/>
      <c r="BP48" s="33"/>
      <c r="BQ48" s="33"/>
      <c r="BR48" s="10"/>
    </row>
    <row r="49" spans="1:70" ht="7.5" customHeight="1">
      <c r="A49" s="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3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3"/>
      <c r="BJ49" s="33"/>
      <c r="BK49" s="33"/>
      <c r="BL49" s="33"/>
      <c r="BM49" s="33"/>
      <c r="BN49" s="33"/>
      <c r="BO49" s="33"/>
      <c r="BP49" s="33"/>
      <c r="BQ49" s="33"/>
      <c r="BR49" s="10"/>
    </row>
    <row r="50" spans="1:70" ht="7.5" customHeight="1">
      <c r="A50" s="8"/>
      <c r="B50" s="52" t="str">
        <f>IF(VLOOKUP($B$40,Veriler!$A:$Y,7,)&lt;&gt;"",VLOOKUP($B$40,Veriler!$A:$Y,7,),"")</f>
        <v>1000 devir sıkma kapasitesi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33"/>
      <c r="AF50" s="52" t="str">
        <f>IF(VLOOKUP($B$40,Veriler!$A:$Y,8,)&lt;&gt;"",VLOOKUP($B$40,Veriler!$A:$Y,8,),"")</f>
        <v>Bumerang gövde</v>
      </c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33"/>
      <c r="BJ50" s="33"/>
      <c r="BK50" s="33"/>
      <c r="BL50" s="33"/>
      <c r="BM50" s="33"/>
      <c r="BN50" s="33"/>
      <c r="BO50" s="33"/>
      <c r="BP50" s="33"/>
      <c r="BQ50" s="33"/>
      <c r="BR50" s="10"/>
    </row>
    <row r="51" spans="1:70" ht="7.5" customHeight="1">
      <c r="A51" s="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33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33"/>
      <c r="BJ51" s="33"/>
      <c r="BK51" s="33"/>
      <c r="BL51" s="33"/>
      <c r="BM51" s="33"/>
      <c r="BN51" s="33"/>
      <c r="BO51" s="33"/>
      <c r="BP51" s="33"/>
      <c r="BQ51" s="33"/>
      <c r="BR51" s="10"/>
    </row>
    <row r="52" spans="1:70" ht="7.5" customHeight="1">
      <c r="A52" s="8"/>
      <c r="B52" s="52" t="str">
        <f>IF(VLOOKUP($B$40,Veriler!$A:$Y,9,)&lt;&gt;"",VLOOKUP($B$40,Veriler!$A:$Y,9,),"")</f>
        <v>İnci kazan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33"/>
      <c r="AF52" s="52" t="str">
        <f>IF(VLOOKUP($B$40,Veriler!$A:$Y,10,)&lt;&gt;"",VLOOKUP($B$40,Veriler!$A:$Y,10,),"")</f>
        <v>LED Ekran</v>
      </c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33"/>
      <c r="BJ52" s="33"/>
      <c r="BK52" s="33"/>
      <c r="BL52" s="33"/>
      <c r="BM52" s="33"/>
      <c r="BN52" s="33"/>
      <c r="BO52" s="33"/>
      <c r="BP52" s="33"/>
      <c r="BQ52" s="33"/>
      <c r="BR52" s="10"/>
    </row>
    <row r="53" spans="1:70" ht="7.5" customHeight="1">
      <c r="A53" s="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33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33"/>
      <c r="BJ53" s="33"/>
      <c r="BK53" s="33"/>
      <c r="BL53" s="33"/>
      <c r="BM53" s="33"/>
      <c r="BN53" s="33"/>
      <c r="BO53" s="33"/>
      <c r="BP53" s="33"/>
      <c r="BQ53" s="33"/>
      <c r="BR53" s="10"/>
    </row>
    <row r="54" spans="1:70" ht="7.5" customHeight="1">
      <c r="A54" s="8"/>
      <c r="B54" s="52" t="str">
        <f>IF(VLOOKUP($B$40,Veriler!$A:$Y,11,)&lt;&gt;"",VLOOKUP($B$40,Veriler!$A:$Y,11,),"")</f>
        <v>Alerji uzmanı programı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33"/>
      <c r="AF54" s="52" t="str">
        <f>IF(VLOOKUP($B$40,Veriler!$A:$Y,12,)&lt;&gt;"",VLOOKUP($B$40,Veriler!$A:$Y,12,),"")</f>
        <v>Kireç kalkanı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33"/>
      <c r="BJ54" s="33"/>
      <c r="BK54" s="33"/>
      <c r="BL54" s="33"/>
      <c r="BM54" s="33"/>
      <c r="BN54" s="33"/>
      <c r="BO54" s="33"/>
      <c r="BP54" s="33"/>
      <c r="BQ54" s="33"/>
      <c r="BR54" s="10"/>
    </row>
    <row r="55" spans="1:70" ht="7.5" customHeight="1">
      <c r="A55" s="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3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33"/>
      <c r="BJ55" s="33"/>
      <c r="BK55" s="33"/>
      <c r="BL55" s="33"/>
      <c r="BM55" s="33"/>
      <c r="BN55" s="33"/>
      <c r="BO55" s="33"/>
      <c r="BP55" s="33"/>
      <c r="BQ55" s="33"/>
      <c r="BR55" s="10"/>
    </row>
    <row r="56" spans="1:70" ht="7.5" customHeight="1">
      <c r="A56" s="8"/>
      <c r="B56" s="52" t="str">
        <f>IF(VLOOKUP($B$40,Veriler!$A:$Y,13,)&lt;&gt;"",VLOOKUP($B$40,Veriler!$A:$Y,13,),"")</f>
        <v>Narinler/Elde yıkama programı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3"/>
      <c r="AF56" s="52" t="str">
        <f>IF(VLOOKUP($B$40,Veriler!$A:$Y,14,)&lt;&gt;"",VLOOKUP($B$40,Veriler!$A:$Y,14,),"")</f>
        <v>Yarım yük fonksiyonu</v>
      </c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33"/>
      <c r="BJ56" s="33"/>
      <c r="BK56" s="33"/>
      <c r="BL56" s="33"/>
      <c r="BM56" s="33"/>
      <c r="BN56" s="33"/>
      <c r="BO56" s="33"/>
      <c r="BP56" s="33"/>
      <c r="BQ56" s="33"/>
      <c r="BR56" s="10"/>
    </row>
    <row r="57" spans="1:70" ht="7.5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3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3"/>
      <c r="BJ57" s="33"/>
      <c r="BK57" s="33"/>
      <c r="BL57" s="33"/>
      <c r="BM57" s="33"/>
      <c r="BN57" s="33"/>
      <c r="BO57" s="33"/>
      <c r="BP57" s="33"/>
      <c r="BQ57" s="33"/>
      <c r="BR57" s="10"/>
    </row>
    <row r="58" spans="1:70" ht="7.5" customHeight="1">
      <c r="A58" s="8"/>
      <c r="B58" s="52" t="str">
        <f>IF(VLOOKUP($B$40,Veriler!$A:$Y,15,)&lt;&gt;"",VLOOKUP($B$40,Veriler!$A:$Y,15,),"")</f>
        <v>Yarım yük fonksiyonu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3"/>
      <c r="AF58" s="52" t="str">
        <f>IF(VLOOKUP($B$40,Veriler!$A:$Y,16,)&lt;&gt;"",VLOOKUP($B$40,Veriler!$A:$Y,16,),"")</f>
        <v/>
      </c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3"/>
      <c r="BJ58" s="33"/>
      <c r="BK58" s="33"/>
      <c r="BL58" s="33"/>
      <c r="BM58" s="33"/>
      <c r="BN58" s="33"/>
      <c r="BO58" s="33"/>
      <c r="BP58" s="33"/>
      <c r="BQ58" s="33"/>
      <c r="BR58" s="10"/>
    </row>
    <row r="59" spans="1:70" ht="7.5" customHeight="1" thickBot="1">
      <c r="A59" s="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3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3"/>
      <c r="BJ59" s="33"/>
      <c r="BK59" s="33"/>
      <c r="BL59" s="33"/>
      <c r="BM59" s="33"/>
      <c r="BN59" s="33"/>
      <c r="BO59" s="33"/>
      <c r="BP59" s="33"/>
      <c r="BQ59" s="33"/>
      <c r="BR59" s="10"/>
    </row>
    <row r="60" spans="1:70" ht="7.5" customHeight="1" thickBot="1">
      <c r="A60" s="8"/>
      <c r="B60" s="62" t="s">
        <v>2155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3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34"/>
      <c r="BJ60" s="33"/>
      <c r="BK60" s="33"/>
      <c r="BL60" s="33"/>
      <c r="BM60" s="33"/>
      <c r="BN60" s="33"/>
      <c r="BO60" s="33"/>
      <c r="BP60" s="33"/>
      <c r="BQ60" s="33"/>
      <c r="BR60" s="10"/>
    </row>
    <row r="61" spans="1:70" ht="7.5" customHeight="1">
      <c r="A61" s="8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  <c r="AE61" s="34"/>
      <c r="AF61" s="53">
        <v>2749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5"/>
      <c r="BI61" s="34"/>
      <c r="BJ61" s="33"/>
      <c r="BK61" s="33"/>
      <c r="BL61" s="33"/>
      <c r="BM61" s="33"/>
      <c r="BN61" s="33"/>
      <c r="BO61" s="33"/>
      <c r="BP61" s="33"/>
      <c r="BQ61" s="33"/>
      <c r="BR61" s="10"/>
    </row>
    <row r="62" spans="1:70" ht="7.5" customHeight="1" thickBot="1">
      <c r="A62" s="12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34"/>
      <c r="AF62" s="56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8"/>
      <c r="BI62" s="34"/>
      <c r="BJ62" s="33"/>
      <c r="BK62" s="33"/>
      <c r="BL62" s="33"/>
      <c r="BM62" s="33"/>
      <c r="BN62" s="33"/>
      <c r="BO62" s="33"/>
      <c r="BP62" s="33"/>
      <c r="BQ62" s="33"/>
      <c r="BR62" s="10"/>
    </row>
    <row r="63" spans="1:70" ht="7.5" customHeight="1" thickBot="1">
      <c r="A63" s="1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34"/>
      <c r="AF63" s="56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8"/>
      <c r="BI63" s="34"/>
      <c r="BJ63" s="33"/>
      <c r="BK63" s="33"/>
      <c r="BL63" s="33"/>
      <c r="BM63" s="33"/>
      <c r="BN63" s="33"/>
      <c r="BO63" s="33"/>
      <c r="BP63" s="33"/>
      <c r="BQ63" s="33"/>
      <c r="BR63" s="10"/>
    </row>
    <row r="64" spans="1:70" ht="7.5" customHeight="1">
      <c r="A64" s="8"/>
      <c r="B64" s="62" t="s">
        <v>2156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21"/>
      <c r="AF64" s="56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  <c r="BI64" s="34"/>
      <c r="BJ64" s="33"/>
      <c r="BK64" s="33"/>
      <c r="BL64" s="33"/>
      <c r="BM64" s="33"/>
      <c r="BN64" s="33"/>
      <c r="BO64" s="33"/>
      <c r="BP64" s="33"/>
      <c r="BQ64" s="33"/>
      <c r="BR64" s="10"/>
    </row>
    <row r="65" spans="1:79" ht="7.5" customHeight="1" thickBot="1">
      <c r="A65" s="8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21"/>
      <c r="AF65" s="59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  <c r="BI65" s="34"/>
      <c r="BJ65" s="33"/>
      <c r="BK65" s="33"/>
      <c r="BL65" s="33"/>
      <c r="BM65" s="33"/>
      <c r="BN65" s="33"/>
      <c r="BO65" s="33"/>
      <c r="BP65" s="33"/>
      <c r="BQ65" s="33"/>
      <c r="BR65" s="10"/>
    </row>
    <row r="66" spans="1:79" ht="7.5" customHeight="1" thickBot="1">
      <c r="A66" s="8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21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4"/>
      <c r="BI66" s="34"/>
      <c r="BJ66" s="33"/>
      <c r="BK66" s="33"/>
      <c r="BL66" s="33"/>
      <c r="BM66" s="33"/>
      <c r="BN66" s="33"/>
      <c r="BO66" s="33"/>
      <c r="BP66" s="33"/>
      <c r="BQ66" s="33"/>
      <c r="BR66" s="10"/>
    </row>
    <row r="67" spans="1:79" ht="7.5" customHeight="1" thickBot="1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21"/>
      <c r="AF67" s="71" t="s">
        <v>2105</v>
      </c>
      <c r="AG67" s="71"/>
      <c r="AH67" s="71"/>
      <c r="AI67" s="71"/>
      <c r="AJ67" s="71"/>
      <c r="AK67" s="71"/>
      <c r="AL67" s="71"/>
      <c r="AM67" s="71"/>
      <c r="AN67" s="71"/>
      <c r="AO67" s="74">
        <v>2429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34"/>
      <c r="BJ67" s="33"/>
      <c r="BK67" s="33"/>
      <c r="BL67" s="33"/>
      <c r="BM67" s="33"/>
      <c r="BN67" s="33"/>
      <c r="BO67" s="33"/>
      <c r="BP67" s="33"/>
      <c r="BQ67" s="33"/>
      <c r="BR67" s="10"/>
    </row>
    <row r="68" spans="1:79" ht="7.5" customHeight="1">
      <c r="A68" s="8"/>
      <c r="B68" s="81" t="s">
        <v>2157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21"/>
      <c r="AF68" s="72"/>
      <c r="AG68" s="72"/>
      <c r="AH68" s="72"/>
      <c r="AI68" s="72"/>
      <c r="AJ68" s="72"/>
      <c r="AK68" s="72"/>
      <c r="AL68" s="72"/>
      <c r="AM68" s="72"/>
      <c r="AN68" s="72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34"/>
      <c r="BJ68" s="33"/>
      <c r="BK68" s="33"/>
      <c r="BL68" s="33"/>
      <c r="BM68" s="33"/>
      <c r="BN68" s="33"/>
      <c r="BO68" s="33"/>
      <c r="BP68" s="33"/>
      <c r="BQ68" s="33"/>
      <c r="BR68" s="10"/>
      <c r="CA68" s="7" t="s">
        <v>2158</v>
      </c>
    </row>
    <row r="69" spans="1:79" ht="7.5" customHeight="1">
      <c r="A69" s="8"/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21"/>
      <c r="AF69" s="72"/>
      <c r="AG69" s="72"/>
      <c r="AH69" s="72"/>
      <c r="AI69" s="72"/>
      <c r="AJ69" s="72"/>
      <c r="AK69" s="72"/>
      <c r="AL69" s="72"/>
      <c r="AM69" s="72"/>
      <c r="AN69" s="72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34"/>
      <c r="BJ69" s="33"/>
      <c r="BK69" s="33"/>
      <c r="BL69" s="33"/>
      <c r="BM69" s="33"/>
      <c r="BN69" s="33"/>
      <c r="BO69" s="33"/>
      <c r="BP69" s="33"/>
      <c r="BQ69" s="33"/>
      <c r="BR69" s="10"/>
    </row>
    <row r="70" spans="1:79" ht="7.5" customHeight="1" thickBo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21"/>
      <c r="AF70" s="72"/>
      <c r="AG70" s="72"/>
      <c r="AH70" s="72"/>
      <c r="AI70" s="72"/>
      <c r="AJ70" s="72"/>
      <c r="AK70" s="72"/>
      <c r="AL70" s="72"/>
      <c r="AM70" s="72"/>
      <c r="AN70" s="72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34"/>
      <c r="BJ70" s="33"/>
      <c r="BK70" s="33"/>
      <c r="BL70" s="33"/>
      <c r="BM70" s="33"/>
      <c r="BN70" s="33"/>
      <c r="BO70" s="33"/>
      <c r="BP70" s="33"/>
      <c r="BQ70" s="33"/>
      <c r="BR70" s="10"/>
    </row>
    <row r="71" spans="1:79" ht="7.5" customHeight="1" thickBo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21"/>
      <c r="AF71" s="73"/>
      <c r="AG71" s="73"/>
      <c r="AH71" s="73"/>
      <c r="AI71" s="73"/>
      <c r="AJ71" s="73"/>
      <c r="AK71" s="73"/>
      <c r="AL71" s="73"/>
      <c r="AM71" s="73"/>
      <c r="AN71" s="73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34"/>
      <c r="BJ71" s="33"/>
      <c r="BK71" s="33"/>
      <c r="BL71" s="33"/>
      <c r="BM71" s="33"/>
      <c r="BN71" s="33"/>
      <c r="BO71" s="33"/>
      <c r="BP71" s="33"/>
      <c r="BQ71" s="33"/>
      <c r="BR71" s="10"/>
    </row>
    <row r="72" spans="1:79" ht="7.5" customHeight="1">
      <c r="A72" s="8"/>
      <c r="B72" s="90" t="s">
        <v>2104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1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77">
        <f t="shared" ref="AF72" si="0">AF36</f>
        <v>43447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9">
        <v>20217150</v>
      </c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34"/>
      <c r="BJ72" s="33"/>
      <c r="BK72" s="33"/>
      <c r="BL72" s="33"/>
      <c r="BM72" s="33"/>
      <c r="BN72" s="33"/>
      <c r="BO72" s="33"/>
      <c r="BP72" s="33"/>
      <c r="BQ72" s="33"/>
      <c r="BR72" s="10"/>
    </row>
    <row r="73" spans="1:79" ht="7.5" customHeight="1" thickBot="1">
      <c r="A73" s="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11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34"/>
      <c r="BJ73" s="33"/>
      <c r="BK73" s="33"/>
      <c r="BL73" s="33"/>
      <c r="BM73" s="33"/>
      <c r="BN73" s="33"/>
      <c r="BO73" s="33"/>
      <c r="BP73" s="33"/>
      <c r="BQ73" s="33"/>
      <c r="BR73" s="10"/>
    </row>
    <row r="74" spans="1:79" ht="7.5" customHeight="1">
      <c r="A74" s="13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22"/>
      <c r="BI74" s="14"/>
      <c r="BJ74" s="14"/>
      <c r="BK74" s="14"/>
      <c r="BL74" s="14"/>
      <c r="BM74" s="14"/>
      <c r="BN74" s="14"/>
      <c r="BO74" s="14"/>
      <c r="BP74" s="14"/>
      <c r="BQ74" s="14"/>
      <c r="BR74" s="15"/>
    </row>
    <row r="75" spans="1:79" ht="7.5" customHeight="1">
      <c r="A75" s="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6"/>
    </row>
    <row r="76" spans="1:79" ht="7.5" customHeight="1">
      <c r="A76" s="8"/>
      <c r="B76" s="49" t="s">
        <v>2082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33"/>
      <c r="BJ76" s="33"/>
      <c r="BK76" s="33"/>
      <c r="BL76" s="33"/>
      <c r="BM76" s="33"/>
      <c r="BN76" s="33"/>
      <c r="BO76" s="33"/>
      <c r="BP76" s="33"/>
      <c r="BQ76" s="33"/>
      <c r="BR76" s="10"/>
    </row>
    <row r="77" spans="1:79" ht="7.5" customHeight="1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33"/>
      <c r="BJ77" s="33"/>
      <c r="BK77" s="33"/>
      <c r="BL77" s="33"/>
      <c r="BM77" s="33"/>
      <c r="BN77" s="33"/>
      <c r="BO77" s="33"/>
      <c r="BP77" s="33"/>
      <c r="BQ77" s="33"/>
      <c r="BR77" s="10"/>
    </row>
    <row r="78" spans="1:79" ht="7.5" customHeight="1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33"/>
      <c r="BJ78" s="33"/>
      <c r="BK78" s="33"/>
      <c r="BL78" s="33"/>
      <c r="BM78" s="33"/>
      <c r="BN78" s="33"/>
      <c r="BO78" s="33"/>
      <c r="BP78" s="33"/>
      <c r="BQ78" s="33"/>
      <c r="BR78" s="10"/>
    </row>
    <row r="79" spans="1:79" ht="7.5" customHeight="1">
      <c r="A79" s="8"/>
      <c r="B79" s="50" t="str">
        <f>IF(VLOOKUP($B$76,Veriler!$A:$Y,2,)&lt;&gt;"",VLOOKUP($B$76,Veriler!$A:$Y,2,),"")</f>
        <v>11 KG ÇAMAŞIR MAKİNASI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33"/>
      <c r="BJ79" s="33"/>
      <c r="BK79" s="33"/>
      <c r="BL79" s="33"/>
      <c r="BM79" s="33"/>
      <c r="BN79" s="33"/>
      <c r="BO79" s="33"/>
      <c r="BP79" s="33"/>
      <c r="BQ79" s="33"/>
      <c r="BR79" s="10"/>
    </row>
    <row r="80" spans="1:79" ht="7.5" customHeight="1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3"/>
      <c r="BJ80" s="33"/>
      <c r="BK80" s="33"/>
      <c r="BL80" s="33"/>
      <c r="BM80" s="33"/>
      <c r="BN80" s="33"/>
      <c r="BO80" s="33"/>
      <c r="BP80" s="33"/>
      <c r="BQ80" s="33"/>
      <c r="BR80" s="10"/>
    </row>
    <row r="81" spans="1:70" ht="7.5" customHeight="1">
      <c r="A81" s="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33"/>
      <c r="BJ81" s="33"/>
      <c r="BK81" s="33"/>
      <c r="BL81" s="33"/>
      <c r="BM81" s="33"/>
      <c r="BN81" s="33"/>
      <c r="BO81" s="33"/>
      <c r="BP81" s="33"/>
      <c r="BQ81" s="33"/>
      <c r="BR81" s="10"/>
    </row>
    <row r="82" spans="1:70" ht="7.5" customHeight="1">
      <c r="A82" s="8"/>
      <c r="B82" s="52" t="str">
        <f>IF(VLOOKUP($B$76,Veriler!$A:$Y,3,)&lt;&gt;"",VLOOKUP($B$76,Veriler!$A:$Y,3,),"")</f>
        <v>23 Farklı yıkama programı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33"/>
      <c r="AF82" s="52" t="str">
        <f>IF(VLOOKUP($B$76,Veriler!$A:$Y,4,)&lt;&gt;"",VLOOKUP($B$76,Veriler!$A:$Y,4,),"")</f>
        <v>A+++ Enerji Sınıfı</v>
      </c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11"/>
      <c r="BJ82" s="33"/>
      <c r="BK82" s="33"/>
      <c r="BL82" s="33"/>
      <c r="BM82" s="33"/>
      <c r="BN82" s="33"/>
      <c r="BO82" s="33"/>
      <c r="BP82" s="33"/>
      <c r="BQ82" s="33"/>
      <c r="BR82" s="10"/>
    </row>
    <row r="83" spans="1:70" ht="7.5" customHeight="1">
      <c r="A83" s="1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33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11"/>
      <c r="BJ83" s="33"/>
      <c r="BK83" s="33"/>
      <c r="BL83" s="33"/>
      <c r="BM83" s="33"/>
      <c r="BN83" s="33"/>
      <c r="BO83" s="33"/>
      <c r="BP83" s="33"/>
      <c r="BQ83" s="33"/>
      <c r="BR83" s="10"/>
    </row>
    <row r="84" spans="1:70" ht="7.5" customHeight="1">
      <c r="A84" s="8"/>
      <c r="B84" s="52" t="str">
        <f>IF(VLOOKUP($B$76,Veriler!$A:$Y,5,)&lt;&gt;"",VLOOKUP($B$76,Veriler!$A:$Y,5,),"")</f>
        <v>1200 devir sıkma devri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33"/>
      <c r="AF84" s="52" t="str">
        <f>IF(VLOOKUP($B$76,Veriler!$A:$Y,6,)&lt;&gt;"",VLOOKUP($B$76,Veriler!$A:$Y,6,),"")</f>
        <v>12 dk. hızlı yıkama programı</v>
      </c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3"/>
      <c r="BJ84" s="33"/>
      <c r="BK84" s="33"/>
      <c r="BL84" s="33"/>
      <c r="BM84" s="33"/>
      <c r="BN84" s="33"/>
      <c r="BO84" s="33"/>
      <c r="BP84" s="33"/>
      <c r="BQ84" s="33"/>
      <c r="BR84" s="10"/>
    </row>
    <row r="85" spans="1:70" ht="7.5" customHeight="1">
      <c r="A85" s="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33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33"/>
      <c r="BJ85" s="33"/>
      <c r="BK85" s="33"/>
      <c r="BL85" s="33"/>
      <c r="BM85" s="33"/>
      <c r="BN85" s="33"/>
      <c r="BO85" s="33"/>
      <c r="BP85" s="33"/>
      <c r="BQ85" s="33"/>
      <c r="BR85" s="10"/>
    </row>
    <row r="86" spans="1:70" ht="7.5" customHeight="1">
      <c r="A86" s="8"/>
      <c r="B86" s="52" t="str">
        <f>IF(VLOOKUP($B$76,Veriler!$A:$Y,7,)&lt;&gt;"",VLOOKUP($B$76,Veriler!$A:$Y,7,),"")</f>
        <v>Bumerang gövde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33"/>
      <c r="AF86" s="52" t="str">
        <f>IF(VLOOKUP($B$76,Veriler!$A:$Y,8,)&lt;&gt;"",VLOOKUP($B$76,Veriler!$A:$Y,8,),"")</f>
        <v>İnci kazan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33"/>
      <c r="BJ86" s="33"/>
      <c r="BK86" s="33"/>
      <c r="BL86" s="33"/>
      <c r="BM86" s="33"/>
      <c r="BN86" s="33"/>
      <c r="BO86" s="33"/>
      <c r="BP86" s="33"/>
      <c r="BQ86" s="33"/>
      <c r="BR86" s="10"/>
    </row>
    <row r="87" spans="1:70" ht="7.5" customHeight="1">
      <c r="A87" s="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33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33"/>
      <c r="BJ87" s="33"/>
      <c r="BK87" s="33"/>
      <c r="BL87" s="33"/>
      <c r="BM87" s="33"/>
      <c r="BN87" s="33"/>
      <c r="BO87" s="33"/>
      <c r="BP87" s="33"/>
      <c r="BQ87" s="33"/>
      <c r="BR87" s="10"/>
    </row>
    <row r="88" spans="1:70" ht="7.5" customHeight="1">
      <c r="A88" s="8"/>
      <c r="B88" s="52" t="str">
        <f>IF(VLOOKUP($B$76,Veriler!$A:$Y,9,)&lt;&gt;"",VLOOKUP($B$76,Veriler!$A:$Y,9,),"")</f>
        <v>LCD Ekran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33"/>
      <c r="AF88" s="52" t="str">
        <f>IF(VLOOKUP($B$76,Veriler!$A:$Y,10,)&lt;&gt;"",VLOOKUP($B$76,Veriler!$A:$Y,10,),"")</f>
        <v>Twinjet Plus teknolojisi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3"/>
      <c r="BJ88" s="33"/>
      <c r="BK88" s="33"/>
      <c r="BL88" s="33"/>
      <c r="BM88" s="33"/>
      <c r="BN88" s="33"/>
      <c r="BO88" s="33"/>
      <c r="BP88" s="33"/>
      <c r="BQ88" s="33"/>
      <c r="BR88" s="10"/>
    </row>
    <row r="89" spans="1:70" ht="7.5" customHeight="1">
      <c r="A89" s="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33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3"/>
      <c r="BJ89" s="33"/>
      <c r="BK89" s="33"/>
      <c r="BL89" s="33"/>
      <c r="BM89" s="33"/>
      <c r="BN89" s="33"/>
      <c r="BO89" s="33"/>
      <c r="BP89" s="33"/>
      <c r="BQ89" s="33"/>
      <c r="BR89" s="10"/>
    </row>
    <row r="90" spans="1:70" ht="7.5" customHeight="1">
      <c r="A90" s="8"/>
      <c r="B90" s="52" t="str">
        <f>IF(VLOOKUP($B$76,Veriler!$A:$Y,11,)&lt;&gt;"",VLOOKUP($B$76,Veriler!$A:$Y,11,),"")</f>
        <v>Alerji uzmanı programı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33"/>
      <c r="AF90" s="52" t="str">
        <f>IF(VLOOKUP($B$76,Veriler!$A:$Y,12,)&lt;&gt;"",VLOOKUP($B$76,Veriler!$A:$Y,12,),"")</f>
        <v>Yorgan programı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33"/>
      <c r="BJ90" s="33"/>
      <c r="BK90" s="33"/>
      <c r="BL90" s="33"/>
      <c r="BM90" s="33"/>
      <c r="BN90" s="33"/>
      <c r="BO90" s="33"/>
      <c r="BP90" s="33"/>
      <c r="BQ90" s="33"/>
      <c r="BR90" s="10"/>
    </row>
    <row r="91" spans="1:70" ht="7.5" customHeight="1">
      <c r="A91" s="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33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33"/>
      <c r="BJ91" s="33"/>
      <c r="BK91" s="33"/>
      <c r="BL91" s="33"/>
      <c r="BM91" s="33"/>
      <c r="BN91" s="33"/>
      <c r="BO91" s="33"/>
      <c r="BP91" s="33"/>
      <c r="BQ91" s="33"/>
      <c r="BR91" s="10"/>
    </row>
    <row r="92" spans="1:70" ht="7.5" customHeight="1">
      <c r="A92" s="8"/>
      <c r="B92" s="52" t="str">
        <f>IF(VLOOKUP($B$76,Veriler!$A:$Y,13,)&lt;&gt;"",VLOOKUP($B$76,Veriler!$A:$Y,13,),"")</f>
        <v>Perde yıkama programı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33"/>
      <c r="AF92" s="52" t="str">
        <f>IF(VLOOKUP($B$40,Veriler!$A:$Y,14,)&lt;&gt;"",VLOOKUP($B$40,Veriler!$A:$Y,14,),"")</f>
        <v>Yarım yük fonksiyonu</v>
      </c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3"/>
      <c r="BJ92" s="33"/>
      <c r="BK92" s="33"/>
      <c r="BL92" s="33"/>
      <c r="BM92" s="33"/>
      <c r="BN92" s="33"/>
      <c r="BO92" s="33"/>
      <c r="BP92" s="33"/>
      <c r="BQ92" s="33"/>
      <c r="BR92" s="10"/>
    </row>
    <row r="93" spans="1:70" ht="7.5" customHeight="1">
      <c r="A93" s="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33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33"/>
      <c r="BJ93" s="33"/>
      <c r="BK93" s="33"/>
      <c r="BL93" s="33"/>
      <c r="BM93" s="33"/>
      <c r="BN93" s="33"/>
      <c r="BO93" s="33"/>
      <c r="BP93" s="33"/>
      <c r="BQ93" s="33"/>
      <c r="BR93" s="10"/>
    </row>
    <row r="94" spans="1:70" ht="7.5" customHeight="1">
      <c r="A94" s="8"/>
      <c r="B94" s="52" t="str">
        <f>IF(VLOOKUP($B$40,Veriler!$A:$Y,15,)&lt;&gt;"",VLOOKUP($B$40,Veriler!$A:$Y,15,),"")</f>
        <v>Yarım yük fonksiyonu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33"/>
      <c r="AF94" s="52" t="str">
        <f>IF(VLOOKUP($B$40,Veriler!$A:$Y,16,)&lt;&gt;"",VLOOKUP($B$40,Veriler!$A:$Y,16,),"")</f>
        <v/>
      </c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33"/>
      <c r="BJ94" s="33"/>
      <c r="BK94" s="33"/>
      <c r="BL94" s="33"/>
      <c r="BM94" s="33"/>
      <c r="BN94" s="33"/>
      <c r="BO94" s="33"/>
      <c r="BP94" s="33"/>
      <c r="BQ94" s="33"/>
      <c r="BR94" s="10"/>
    </row>
    <row r="95" spans="1:70" ht="7.5" customHeight="1" thickBot="1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33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33"/>
      <c r="BJ95" s="33"/>
      <c r="BK95" s="33"/>
      <c r="BL95" s="33"/>
      <c r="BM95" s="33"/>
      <c r="BN95" s="33"/>
      <c r="BO95" s="33"/>
      <c r="BP95" s="33"/>
      <c r="BQ95" s="33"/>
      <c r="BR95" s="10"/>
    </row>
    <row r="96" spans="1:70" ht="7.5" customHeight="1" thickBot="1">
      <c r="A96" s="8"/>
      <c r="B96" s="62" t="s">
        <v>2160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4"/>
      <c r="AE96" s="3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34"/>
      <c r="BJ96" s="33"/>
      <c r="BK96" s="33"/>
      <c r="BL96" s="33"/>
      <c r="BM96" s="33"/>
      <c r="BN96" s="33"/>
      <c r="BO96" s="33"/>
      <c r="BP96" s="33"/>
      <c r="BQ96" s="33"/>
      <c r="BR96" s="10"/>
    </row>
    <row r="97" spans="1:70" ht="7.5" customHeight="1">
      <c r="A97" s="8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34"/>
      <c r="AF97" s="53">
        <v>3759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34"/>
      <c r="BJ97" s="33"/>
      <c r="BK97" s="33"/>
      <c r="BL97" s="33"/>
      <c r="BM97" s="33"/>
      <c r="BN97" s="33"/>
      <c r="BO97" s="33"/>
      <c r="BP97" s="33"/>
      <c r="BQ97" s="33"/>
      <c r="BR97" s="10"/>
    </row>
    <row r="98" spans="1:70" ht="7.5" customHeight="1" thickBot="1">
      <c r="A98" s="12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70"/>
      <c r="AE98" s="34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34"/>
      <c r="BJ98" s="33"/>
      <c r="BK98" s="33"/>
      <c r="BL98" s="33"/>
      <c r="BM98" s="33"/>
      <c r="BN98" s="33"/>
      <c r="BO98" s="33"/>
      <c r="BP98" s="33"/>
      <c r="BQ98" s="33"/>
      <c r="BR98" s="10"/>
    </row>
    <row r="99" spans="1:70" ht="7.5" customHeight="1" thickBot="1">
      <c r="A99" s="1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34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34"/>
      <c r="BJ99" s="33"/>
      <c r="BK99" s="33"/>
      <c r="BL99" s="33"/>
      <c r="BM99" s="33"/>
      <c r="BN99" s="33"/>
      <c r="BO99" s="33"/>
      <c r="BP99" s="33"/>
      <c r="BQ99" s="33"/>
      <c r="BR99" s="10"/>
    </row>
    <row r="100" spans="1:70" ht="7.5" customHeight="1">
      <c r="A100" s="8"/>
      <c r="B100" s="62" t="s">
        <v>2159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21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8"/>
      <c r="BI100" s="34"/>
      <c r="BJ100" s="33"/>
      <c r="BK100" s="33"/>
      <c r="BL100" s="33"/>
      <c r="BM100" s="33"/>
      <c r="BN100" s="33"/>
      <c r="BO100" s="33"/>
      <c r="BP100" s="33"/>
      <c r="BQ100" s="33"/>
      <c r="BR100" s="10"/>
    </row>
    <row r="101" spans="1:70" ht="7.5" customHeight="1" thickBot="1">
      <c r="A101" s="8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7"/>
      <c r="AE101" s="21"/>
      <c r="AF101" s="59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1"/>
      <c r="BI101" s="34"/>
      <c r="BJ101" s="33"/>
      <c r="BK101" s="33"/>
      <c r="BL101" s="33"/>
      <c r="BM101" s="33"/>
      <c r="BN101" s="33"/>
      <c r="BO101" s="33"/>
      <c r="BP101" s="33"/>
      <c r="BQ101" s="33"/>
      <c r="BR101" s="10"/>
    </row>
    <row r="102" spans="1:70" ht="7.5" customHeight="1" thickBot="1">
      <c r="A102" s="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70"/>
      <c r="AE102" s="21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4"/>
      <c r="BI102" s="34"/>
      <c r="BJ102" s="33"/>
      <c r="BK102" s="33"/>
      <c r="BL102" s="33"/>
      <c r="BM102" s="33"/>
      <c r="BN102" s="33"/>
      <c r="BO102" s="33"/>
      <c r="BP102" s="33"/>
      <c r="BQ102" s="33"/>
      <c r="BR102" s="10"/>
    </row>
    <row r="103" spans="1:70" ht="7.5" customHeight="1" thickBot="1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1"/>
      <c r="AF103" s="71" t="s">
        <v>2105</v>
      </c>
      <c r="AG103" s="71"/>
      <c r="AH103" s="71"/>
      <c r="AI103" s="71"/>
      <c r="AJ103" s="71"/>
      <c r="AK103" s="71"/>
      <c r="AL103" s="71"/>
      <c r="AM103" s="71"/>
      <c r="AN103" s="71"/>
      <c r="AO103" s="74">
        <v>2999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34"/>
      <c r="BJ103" s="33"/>
      <c r="BK103" s="33"/>
      <c r="BL103" s="33"/>
      <c r="BM103" s="33"/>
      <c r="BN103" s="33"/>
      <c r="BO103" s="33"/>
      <c r="BP103" s="33"/>
      <c r="BQ103" s="33"/>
      <c r="BR103" s="10"/>
    </row>
    <row r="104" spans="1:70" ht="7.5" customHeight="1">
      <c r="A104" s="8"/>
      <c r="B104" s="81" t="s">
        <v>2161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  <c r="AE104" s="21"/>
      <c r="AF104" s="72"/>
      <c r="AG104" s="72"/>
      <c r="AH104" s="72"/>
      <c r="AI104" s="72"/>
      <c r="AJ104" s="72"/>
      <c r="AK104" s="72"/>
      <c r="AL104" s="72"/>
      <c r="AM104" s="72"/>
      <c r="AN104" s="72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34"/>
      <c r="BJ104" s="33"/>
      <c r="BK104" s="33"/>
      <c r="BL104" s="33"/>
      <c r="BM104" s="33"/>
      <c r="BN104" s="33"/>
      <c r="BO104" s="33"/>
      <c r="BP104" s="33"/>
      <c r="BQ104" s="33"/>
      <c r="BR104" s="10"/>
    </row>
    <row r="105" spans="1:70" ht="7.5" customHeight="1">
      <c r="A105" s="8"/>
      <c r="B105" s="84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2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34"/>
      <c r="BJ105" s="33"/>
      <c r="BK105" s="33"/>
      <c r="BL105" s="33"/>
      <c r="BM105" s="33"/>
      <c r="BN105" s="33"/>
      <c r="BO105" s="33"/>
      <c r="BP105" s="33"/>
      <c r="BQ105" s="33"/>
      <c r="BR105" s="10"/>
    </row>
    <row r="106" spans="1:70" ht="7.5" customHeight="1" thickBot="1">
      <c r="A106" s="8"/>
      <c r="B106" s="87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9"/>
      <c r="AE106" s="21"/>
      <c r="AF106" s="72"/>
      <c r="AG106" s="72"/>
      <c r="AH106" s="72"/>
      <c r="AI106" s="72"/>
      <c r="AJ106" s="72"/>
      <c r="AK106" s="72"/>
      <c r="AL106" s="72"/>
      <c r="AM106" s="72"/>
      <c r="AN106" s="72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34"/>
      <c r="BJ106" s="33"/>
      <c r="BK106" s="33"/>
      <c r="BL106" s="33"/>
      <c r="BM106" s="33"/>
      <c r="BN106" s="33"/>
      <c r="BO106" s="33"/>
      <c r="BP106" s="33"/>
      <c r="BQ106" s="33"/>
      <c r="BR106" s="10"/>
    </row>
    <row r="107" spans="1:70" ht="7.5" customHeight="1" thickBot="1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21"/>
      <c r="AF107" s="73"/>
      <c r="AG107" s="73"/>
      <c r="AH107" s="73"/>
      <c r="AI107" s="73"/>
      <c r="AJ107" s="73"/>
      <c r="AK107" s="73"/>
      <c r="AL107" s="73"/>
      <c r="AM107" s="73"/>
      <c r="AN107" s="7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34"/>
      <c r="BJ107" s="33"/>
      <c r="BK107" s="33"/>
      <c r="BL107" s="33"/>
      <c r="BM107" s="33"/>
      <c r="BN107" s="33"/>
      <c r="BO107" s="33"/>
      <c r="BP107" s="33"/>
      <c r="BQ107" s="33"/>
      <c r="BR107" s="10"/>
    </row>
    <row r="108" spans="1:70" ht="7.5" customHeight="1">
      <c r="A108" s="8"/>
      <c r="B108" s="90" t="s">
        <v>2104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11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77">
        <f t="shared" ref="AF108" si="1">AF36</f>
        <v>43447</v>
      </c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9">
        <v>20219156</v>
      </c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34"/>
      <c r="BJ108" s="33"/>
      <c r="BK108" s="33"/>
      <c r="BL108" s="33"/>
      <c r="BM108" s="33"/>
      <c r="BN108" s="33"/>
      <c r="BO108" s="33"/>
      <c r="BP108" s="33"/>
      <c r="BQ108" s="33"/>
      <c r="BR108" s="10"/>
    </row>
    <row r="109" spans="1:70" ht="7.5" customHeight="1" thickBot="1">
      <c r="A109" s="8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11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34"/>
      <c r="BJ109" s="33"/>
      <c r="BK109" s="33"/>
      <c r="BL109" s="33"/>
      <c r="BM109" s="33"/>
      <c r="BN109" s="33"/>
      <c r="BO109" s="33"/>
      <c r="BP109" s="33"/>
      <c r="BQ109" s="33"/>
      <c r="BR109" s="10"/>
    </row>
    <row r="110" spans="1:70" ht="7.5" customHeight="1">
      <c r="A110" s="13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22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22"/>
      <c r="BI110" s="14"/>
      <c r="BJ110" s="14"/>
      <c r="BK110" s="14"/>
      <c r="BL110" s="14"/>
      <c r="BM110" s="14"/>
      <c r="BN110" s="14"/>
      <c r="BO110" s="14"/>
      <c r="BP110" s="14"/>
      <c r="BQ110" s="14"/>
      <c r="BR110" s="15"/>
    </row>
  </sheetData>
  <mergeCells count="75">
    <mergeCell ref="B100:AD102"/>
    <mergeCell ref="B104:AD106"/>
    <mergeCell ref="B108:O109"/>
    <mergeCell ref="B36:O37"/>
    <mergeCell ref="B58:AD59"/>
    <mergeCell ref="B68:AD70"/>
    <mergeCell ref="B72:O73"/>
    <mergeCell ref="B76:BH78"/>
    <mergeCell ref="B79:BH81"/>
    <mergeCell ref="B82:AD83"/>
    <mergeCell ref="AF82:BH83"/>
    <mergeCell ref="B84:AD85"/>
    <mergeCell ref="AF84:BH85"/>
    <mergeCell ref="AF36:AS37"/>
    <mergeCell ref="AT36:BH37"/>
    <mergeCell ref="B32:AD34"/>
    <mergeCell ref="B60:AD62"/>
    <mergeCell ref="B64:AD66"/>
    <mergeCell ref="B40:BH42"/>
    <mergeCell ref="AF31:AN35"/>
    <mergeCell ref="AO31:BH35"/>
    <mergeCell ref="B43:BH45"/>
    <mergeCell ref="B48:AD49"/>
    <mergeCell ref="AF48:BH49"/>
    <mergeCell ref="B50:AD51"/>
    <mergeCell ref="AF50:BH51"/>
    <mergeCell ref="B46:AD47"/>
    <mergeCell ref="AF46:BH47"/>
    <mergeCell ref="B52:AD53"/>
    <mergeCell ref="B4:BH6"/>
    <mergeCell ref="B7:BH9"/>
    <mergeCell ref="B10:AD11"/>
    <mergeCell ref="AF10:BH11"/>
    <mergeCell ref="B12:AD13"/>
    <mergeCell ref="AF12:BH13"/>
    <mergeCell ref="B14:AD15"/>
    <mergeCell ref="AF14:BH15"/>
    <mergeCell ref="B16:AD17"/>
    <mergeCell ref="AF16:BH17"/>
    <mergeCell ref="B18:AD19"/>
    <mergeCell ref="AF18:BH19"/>
    <mergeCell ref="B20:AD21"/>
    <mergeCell ref="AF20:BH21"/>
    <mergeCell ref="B22:AD23"/>
    <mergeCell ref="AF22:BH23"/>
    <mergeCell ref="AF25:BH29"/>
    <mergeCell ref="B24:AD26"/>
    <mergeCell ref="B28:AD30"/>
    <mergeCell ref="AF52:BH53"/>
    <mergeCell ref="B54:AD55"/>
    <mergeCell ref="AF54:BH55"/>
    <mergeCell ref="B56:AD57"/>
    <mergeCell ref="AF56:BH57"/>
    <mergeCell ref="AF58:BH59"/>
    <mergeCell ref="AF61:BH65"/>
    <mergeCell ref="AF67:AN71"/>
    <mergeCell ref="AO67:BH71"/>
    <mergeCell ref="AF72:AS73"/>
    <mergeCell ref="AT72:BH73"/>
    <mergeCell ref="AF103:AN107"/>
    <mergeCell ref="AO103:BH107"/>
    <mergeCell ref="AF108:AS109"/>
    <mergeCell ref="AT108:BH109"/>
    <mergeCell ref="B86:AD87"/>
    <mergeCell ref="AF86:BH87"/>
    <mergeCell ref="B88:AD89"/>
    <mergeCell ref="AF88:BH89"/>
    <mergeCell ref="B90:AD91"/>
    <mergeCell ref="AF90:BH91"/>
    <mergeCell ref="AF97:BH101"/>
    <mergeCell ref="B92:AD93"/>
    <mergeCell ref="AF92:BH93"/>
    <mergeCell ref="B94:AD95"/>
    <mergeCell ref="AF94:BH95"/>
    <mergeCell ref="B96:AD9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XFD1748"/>
  <sheetViews>
    <sheetView topLeftCell="A463" workbookViewId="0">
      <pane xSplit="1" topLeftCell="B1" activePane="topRight" state="frozen"/>
      <selection activeCell="A102" sqref="A102"/>
      <selection pane="topRight" activeCell="A540" sqref="A540"/>
    </sheetView>
  </sheetViews>
  <sheetFormatPr defaultRowHeight="15"/>
  <cols>
    <col min="1" max="1" width="28.5703125" customWidth="1"/>
    <col min="2" max="2" width="42.85546875" customWidth="1"/>
    <col min="3" max="3" width="41.140625" bestFit="1" customWidth="1"/>
    <col min="4" max="24" width="35.7109375" customWidth="1"/>
  </cols>
  <sheetData>
    <row r="1" spans="1:27 16384:16384" s="2" customFormat="1">
      <c r="A1" s="16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XFD1" s="2">
        <v>3637</v>
      </c>
    </row>
    <row r="2" spans="1:27 16384:16384">
      <c r="A2" s="16" t="s">
        <v>1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  <c r="XFD2">
        <v>2883</v>
      </c>
    </row>
    <row r="3" spans="1:27 16384:16384">
      <c r="A3" s="17" t="s">
        <v>0</v>
      </c>
      <c r="B3" s="17" t="s">
        <v>71</v>
      </c>
      <c r="C3" s="17" t="s">
        <v>3</v>
      </c>
      <c r="D3" s="17" t="s">
        <v>4</v>
      </c>
      <c r="E3" s="17" t="s">
        <v>5</v>
      </c>
      <c r="F3" s="17" t="s">
        <v>12</v>
      </c>
      <c r="G3" s="17" t="s">
        <v>13</v>
      </c>
      <c r="H3" s="17" t="s">
        <v>6</v>
      </c>
      <c r="I3" s="17" t="s">
        <v>21</v>
      </c>
      <c r="J3" s="17" t="s">
        <v>14</v>
      </c>
      <c r="K3" s="17" t="s">
        <v>16</v>
      </c>
      <c r="L3" s="17" t="s">
        <v>18</v>
      </c>
      <c r="M3" s="17" t="s">
        <v>15</v>
      </c>
      <c r="N3" s="17" t="s">
        <v>8</v>
      </c>
      <c r="O3" s="17" t="s">
        <v>19</v>
      </c>
      <c r="P3" s="17" t="s">
        <v>9</v>
      </c>
      <c r="Q3" s="17" t="s">
        <v>17</v>
      </c>
      <c r="R3" s="17" t="s">
        <v>20</v>
      </c>
      <c r="S3" s="17" t="s">
        <v>1690</v>
      </c>
      <c r="T3" s="17" t="s">
        <v>22</v>
      </c>
      <c r="U3" s="17" t="s">
        <v>23</v>
      </c>
      <c r="V3" s="17" t="s">
        <v>10</v>
      </c>
      <c r="W3" s="17" t="s">
        <v>24</v>
      </c>
      <c r="X3" s="17" t="s">
        <v>11</v>
      </c>
      <c r="Y3" s="17">
        <v>3999</v>
      </c>
      <c r="XFD3">
        <f>XFD1-XFD2</f>
        <v>754</v>
      </c>
    </row>
    <row r="4" spans="1:27 16384:16384">
      <c r="A4" s="17" t="s">
        <v>7</v>
      </c>
      <c r="B4" s="17" t="s">
        <v>37</v>
      </c>
      <c r="C4" s="17" t="s">
        <v>25</v>
      </c>
      <c r="D4" s="17" t="s">
        <v>4</v>
      </c>
      <c r="E4" s="17" t="s">
        <v>26</v>
      </c>
      <c r="F4" s="17" t="s">
        <v>27</v>
      </c>
      <c r="G4" s="17" t="s">
        <v>13</v>
      </c>
      <c r="H4" s="17" t="s">
        <v>6</v>
      </c>
      <c r="I4" s="17" t="s">
        <v>31</v>
      </c>
      <c r="J4" s="17" t="s">
        <v>14</v>
      </c>
      <c r="K4" s="17" t="s">
        <v>28</v>
      </c>
      <c r="L4" s="17" t="s">
        <v>18</v>
      </c>
      <c r="M4" s="17" t="s">
        <v>15</v>
      </c>
      <c r="N4" s="17" t="s">
        <v>8</v>
      </c>
      <c r="O4" s="17" t="s">
        <v>19</v>
      </c>
      <c r="P4" s="17" t="s">
        <v>9</v>
      </c>
      <c r="Q4" s="17" t="s">
        <v>17</v>
      </c>
      <c r="R4" s="17" t="s">
        <v>29</v>
      </c>
      <c r="S4" s="17" t="s">
        <v>30</v>
      </c>
      <c r="T4" s="17" t="s">
        <v>32</v>
      </c>
      <c r="U4" s="17" t="s">
        <v>10</v>
      </c>
      <c r="V4" s="17" t="s">
        <v>33</v>
      </c>
      <c r="W4" s="17" t="s">
        <v>34</v>
      </c>
      <c r="X4" s="17"/>
      <c r="Y4" s="17">
        <v>3249</v>
      </c>
      <c r="XFD4">
        <f>XFD2+(XFD3/2)</f>
        <v>3260</v>
      </c>
    </row>
    <row r="5" spans="1:27 16384:16384">
      <c r="A5" s="17" t="s">
        <v>35</v>
      </c>
      <c r="B5" s="17" t="s">
        <v>38</v>
      </c>
      <c r="C5" s="17" t="s">
        <v>25</v>
      </c>
      <c r="D5" s="17" t="s">
        <v>4</v>
      </c>
      <c r="E5" s="17" t="s">
        <v>5</v>
      </c>
      <c r="F5" s="17" t="s">
        <v>27</v>
      </c>
      <c r="G5" s="17" t="s">
        <v>13</v>
      </c>
      <c r="H5" s="17" t="s">
        <v>6</v>
      </c>
      <c r="I5" s="17" t="s">
        <v>31</v>
      </c>
      <c r="J5" s="17" t="s">
        <v>14</v>
      </c>
      <c r="K5" s="17" t="s">
        <v>28</v>
      </c>
      <c r="L5" s="17" t="s">
        <v>18</v>
      </c>
      <c r="M5" s="17" t="s">
        <v>15</v>
      </c>
      <c r="N5" s="17" t="s">
        <v>8</v>
      </c>
      <c r="O5" s="17" t="s">
        <v>19</v>
      </c>
      <c r="P5" s="17" t="s">
        <v>9</v>
      </c>
      <c r="Q5" s="17" t="s">
        <v>29</v>
      </c>
      <c r="R5" s="17" t="s">
        <v>30</v>
      </c>
      <c r="S5" s="17" t="s">
        <v>32</v>
      </c>
      <c r="T5" s="17" t="s">
        <v>10</v>
      </c>
      <c r="U5" s="17" t="s">
        <v>33</v>
      </c>
      <c r="V5" s="17" t="s">
        <v>39</v>
      </c>
      <c r="W5" s="17"/>
      <c r="X5" s="17"/>
      <c r="Y5" s="17">
        <v>2759</v>
      </c>
    </row>
    <row r="6" spans="1:27 16384:16384">
      <c r="A6" s="17" t="s">
        <v>36</v>
      </c>
      <c r="B6" s="17" t="s">
        <v>38</v>
      </c>
      <c r="C6" s="17" t="s">
        <v>25</v>
      </c>
      <c r="D6" s="17" t="s">
        <v>4</v>
      </c>
      <c r="E6" s="17" t="s">
        <v>5</v>
      </c>
      <c r="F6" s="17" t="s">
        <v>27</v>
      </c>
      <c r="G6" s="17" t="s">
        <v>13</v>
      </c>
      <c r="H6" s="17" t="s">
        <v>6</v>
      </c>
      <c r="I6" s="17" t="s">
        <v>31</v>
      </c>
      <c r="J6" s="17" t="s">
        <v>14</v>
      </c>
      <c r="K6" s="17" t="s">
        <v>28</v>
      </c>
      <c r="L6" s="17" t="s">
        <v>18</v>
      </c>
      <c r="M6" s="17" t="s">
        <v>15</v>
      </c>
      <c r="N6" s="17" t="s">
        <v>8</v>
      </c>
      <c r="O6" s="17" t="s">
        <v>19</v>
      </c>
      <c r="P6" s="17" t="s">
        <v>9</v>
      </c>
      <c r="Q6" s="17" t="s">
        <v>29</v>
      </c>
      <c r="R6" s="17" t="s">
        <v>30</v>
      </c>
      <c r="S6" s="17" t="s">
        <v>32</v>
      </c>
      <c r="T6" s="17" t="s">
        <v>10</v>
      </c>
      <c r="U6" s="17" t="s">
        <v>33</v>
      </c>
      <c r="V6" s="17" t="s">
        <v>39</v>
      </c>
      <c r="W6" s="17"/>
      <c r="X6" s="17"/>
      <c r="Y6" s="17">
        <v>2759</v>
      </c>
    </row>
    <row r="7" spans="1:27 16384:16384">
      <c r="A7" s="17" t="s">
        <v>40</v>
      </c>
      <c r="B7" s="17" t="s">
        <v>72</v>
      </c>
      <c r="C7" s="17" t="s">
        <v>25</v>
      </c>
      <c r="D7" s="17" t="s">
        <v>4</v>
      </c>
      <c r="E7" s="17" t="s">
        <v>42</v>
      </c>
      <c r="F7" s="17" t="s">
        <v>27</v>
      </c>
      <c r="G7" s="17" t="s">
        <v>13</v>
      </c>
      <c r="H7" s="17" t="s">
        <v>6</v>
      </c>
      <c r="I7" s="17" t="s">
        <v>31</v>
      </c>
      <c r="J7" s="17" t="s">
        <v>14</v>
      </c>
      <c r="K7" s="17" t="s">
        <v>28</v>
      </c>
      <c r="L7" s="17" t="s">
        <v>18</v>
      </c>
      <c r="M7" s="17" t="s">
        <v>15</v>
      </c>
      <c r="N7" s="17" t="s">
        <v>8</v>
      </c>
      <c r="O7" s="17" t="s">
        <v>19</v>
      </c>
      <c r="P7" s="17" t="s">
        <v>9</v>
      </c>
      <c r="Q7" s="17" t="s">
        <v>29</v>
      </c>
      <c r="R7" s="17" t="s">
        <v>30</v>
      </c>
      <c r="S7" s="17" t="s">
        <v>32</v>
      </c>
      <c r="T7" s="17" t="s">
        <v>10</v>
      </c>
      <c r="U7" s="17" t="s">
        <v>33</v>
      </c>
      <c r="V7" s="17" t="s">
        <v>39</v>
      </c>
      <c r="W7" s="17"/>
      <c r="X7" s="17"/>
      <c r="Y7" s="17">
        <v>2499</v>
      </c>
    </row>
    <row r="8" spans="1:27 16384:16384">
      <c r="A8" s="17" t="s">
        <v>41</v>
      </c>
      <c r="B8" s="17" t="s">
        <v>72</v>
      </c>
      <c r="C8" s="17" t="s">
        <v>25</v>
      </c>
      <c r="D8" s="17" t="s">
        <v>4</v>
      </c>
      <c r="E8" s="17" t="s">
        <v>42</v>
      </c>
      <c r="F8" s="17" t="s">
        <v>27</v>
      </c>
      <c r="G8" s="17" t="s">
        <v>13</v>
      </c>
      <c r="H8" s="17" t="s">
        <v>6</v>
      </c>
      <c r="I8" s="17" t="s">
        <v>31</v>
      </c>
      <c r="J8" s="17" t="s">
        <v>14</v>
      </c>
      <c r="K8" s="17" t="s">
        <v>28</v>
      </c>
      <c r="L8" s="17" t="s">
        <v>18</v>
      </c>
      <c r="M8" s="17" t="s">
        <v>15</v>
      </c>
      <c r="N8" s="17" t="s">
        <v>8</v>
      </c>
      <c r="O8" s="17" t="s">
        <v>19</v>
      </c>
      <c r="P8" s="17" t="s">
        <v>9</v>
      </c>
      <c r="Q8" s="17" t="s">
        <v>29</v>
      </c>
      <c r="R8" s="17" t="s">
        <v>30</v>
      </c>
      <c r="S8" s="17" t="s">
        <v>32</v>
      </c>
      <c r="T8" s="17" t="s">
        <v>10</v>
      </c>
      <c r="U8" s="17" t="s">
        <v>33</v>
      </c>
      <c r="V8" s="17" t="s">
        <v>39</v>
      </c>
      <c r="W8" s="17"/>
      <c r="X8" s="17"/>
      <c r="Y8" s="17">
        <v>2499</v>
      </c>
    </row>
    <row r="9" spans="1:27 16384:16384">
      <c r="A9" s="17" t="s">
        <v>43</v>
      </c>
      <c r="B9" s="17" t="s">
        <v>73</v>
      </c>
      <c r="C9" s="17" t="s">
        <v>45</v>
      </c>
      <c r="D9" s="17" t="s">
        <v>4</v>
      </c>
      <c r="E9" s="17" t="s">
        <v>5</v>
      </c>
      <c r="F9" s="17" t="s">
        <v>27</v>
      </c>
      <c r="G9" s="17" t="s">
        <v>13</v>
      </c>
      <c r="H9" s="17" t="s">
        <v>6</v>
      </c>
      <c r="I9" s="17" t="s">
        <v>31</v>
      </c>
      <c r="J9" s="17" t="s">
        <v>46</v>
      </c>
      <c r="K9" s="17" t="s">
        <v>47</v>
      </c>
      <c r="L9" s="17" t="s">
        <v>18</v>
      </c>
      <c r="M9" s="17" t="s">
        <v>8</v>
      </c>
      <c r="N9" s="17" t="s">
        <v>19</v>
      </c>
      <c r="O9" s="17" t="s">
        <v>48</v>
      </c>
      <c r="P9" s="17" t="s">
        <v>49</v>
      </c>
      <c r="Q9" s="17"/>
      <c r="R9" s="17"/>
      <c r="S9" s="17"/>
      <c r="T9" s="17"/>
      <c r="U9" s="17"/>
      <c r="V9" s="17"/>
      <c r="W9" s="17"/>
      <c r="X9" s="17"/>
      <c r="Y9" s="17">
        <v>2799</v>
      </c>
      <c r="AA9" s="3"/>
    </row>
    <row r="10" spans="1:27 16384:16384">
      <c r="A10" s="17" t="s">
        <v>44</v>
      </c>
      <c r="B10" s="17" t="s">
        <v>73</v>
      </c>
      <c r="C10" s="17" t="s">
        <v>45</v>
      </c>
      <c r="D10" s="17" t="s">
        <v>4</v>
      </c>
      <c r="E10" s="17" t="s">
        <v>5</v>
      </c>
      <c r="F10" s="17" t="s">
        <v>27</v>
      </c>
      <c r="G10" s="17" t="s">
        <v>13</v>
      </c>
      <c r="H10" s="17" t="s">
        <v>6</v>
      </c>
      <c r="I10" s="17" t="s">
        <v>31</v>
      </c>
      <c r="J10" s="17" t="s">
        <v>46</v>
      </c>
      <c r="K10" s="17" t="s">
        <v>47</v>
      </c>
      <c r="L10" s="17" t="s">
        <v>18</v>
      </c>
      <c r="M10" s="17" t="s">
        <v>8</v>
      </c>
      <c r="N10" s="17" t="s">
        <v>19</v>
      </c>
      <c r="O10" s="17" t="s">
        <v>48</v>
      </c>
      <c r="P10" s="17" t="s">
        <v>49</v>
      </c>
      <c r="Q10" s="17"/>
      <c r="R10" s="17"/>
      <c r="S10" s="17"/>
      <c r="T10" s="17"/>
      <c r="U10" s="17"/>
      <c r="V10" s="17"/>
      <c r="W10" s="17"/>
      <c r="X10" s="17"/>
      <c r="Y10" s="17">
        <v>2799</v>
      </c>
    </row>
    <row r="11" spans="1:27 16384:16384">
      <c r="A11" s="17" t="s">
        <v>50</v>
      </c>
      <c r="B11" s="17" t="s">
        <v>74</v>
      </c>
      <c r="C11" s="17" t="s">
        <v>45</v>
      </c>
      <c r="D11" s="17" t="s">
        <v>4</v>
      </c>
      <c r="E11" s="17" t="s">
        <v>52</v>
      </c>
      <c r="F11" s="17" t="s">
        <v>27</v>
      </c>
      <c r="G11" s="17" t="s">
        <v>13</v>
      </c>
      <c r="H11" s="17" t="s">
        <v>6</v>
      </c>
      <c r="I11" s="17" t="s">
        <v>31</v>
      </c>
      <c r="J11" s="17" t="s">
        <v>46</v>
      </c>
      <c r="K11" s="17" t="s">
        <v>47</v>
      </c>
      <c r="L11" s="17" t="s">
        <v>18</v>
      </c>
      <c r="M11" s="17" t="s">
        <v>8</v>
      </c>
      <c r="N11" s="17" t="s">
        <v>19</v>
      </c>
      <c r="O11" s="17" t="s">
        <v>48</v>
      </c>
      <c r="P11" s="17" t="s">
        <v>49</v>
      </c>
      <c r="Q11" s="17"/>
      <c r="R11" s="17"/>
      <c r="S11" s="17"/>
      <c r="T11" s="17"/>
      <c r="U11" s="17"/>
      <c r="V11" s="17"/>
      <c r="W11" s="17"/>
      <c r="X11" s="17"/>
      <c r="Y11" s="17">
        <v>2799</v>
      </c>
    </row>
    <row r="12" spans="1:27 16384:16384">
      <c r="A12" s="17" t="s">
        <v>51</v>
      </c>
      <c r="B12" s="17" t="s">
        <v>74</v>
      </c>
      <c r="C12" s="17" t="s">
        <v>45</v>
      </c>
      <c r="D12" s="17" t="s">
        <v>4</v>
      </c>
      <c r="E12" s="17" t="s">
        <v>52</v>
      </c>
      <c r="F12" s="17" t="s">
        <v>27</v>
      </c>
      <c r="G12" s="17" t="s">
        <v>13</v>
      </c>
      <c r="H12" s="17" t="s">
        <v>6</v>
      </c>
      <c r="I12" s="17" t="s">
        <v>31</v>
      </c>
      <c r="J12" s="17" t="s">
        <v>46</v>
      </c>
      <c r="K12" s="17" t="s">
        <v>47</v>
      </c>
      <c r="L12" s="17" t="s">
        <v>18</v>
      </c>
      <c r="M12" s="17" t="s">
        <v>8</v>
      </c>
      <c r="N12" s="17" t="s">
        <v>19</v>
      </c>
      <c r="O12" s="17" t="s">
        <v>48</v>
      </c>
      <c r="P12" s="17" t="s">
        <v>49</v>
      </c>
      <c r="Q12" s="17"/>
      <c r="R12" s="17"/>
      <c r="S12" s="17"/>
      <c r="T12" s="17"/>
      <c r="U12" s="17"/>
      <c r="V12" s="17"/>
      <c r="W12" s="17"/>
      <c r="X12" s="17"/>
      <c r="Y12" s="17">
        <v>2799</v>
      </c>
      <c r="AA12" s="3"/>
    </row>
    <row r="13" spans="1:27 16384:16384">
      <c r="A13" s="17" t="s">
        <v>54</v>
      </c>
      <c r="B13" s="17" t="s">
        <v>75</v>
      </c>
      <c r="C13" s="17" t="s">
        <v>55</v>
      </c>
      <c r="D13" s="17" t="s">
        <v>4</v>
      </c>
      <c r="E13" s="17" t="s">
        <v>52</v>
      </c>
      <c r="F13" s="17" t="s">
        <v>27</v>
      </c>
      <c r="G13" s="17" t="s">
        <v>13</v>
      </c>
      <c r="H13" s="17" t="s">
        <v>6</v>
      </c>
      <c r="I13" s="17" t="s">
        <v>31</v>
      </c>
      <c r="J13" s="17" t="s">
        <v>9</v>
      </c>
      <c r="K13" s="17" t="s">
        <v>29</v>
      </c>
      <c r="L13" s="17" t="s">
        <v>30</v>
      </c>
      <c r="M13" s="17" t="s">
        <v>48</v>
      </c>
      <c r="N13" s="17" t="s">
        <v>56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2499</v>
      </c>
      <c r="AA13" s="3"/>
    </row>
    <row r="14" spans="1:27 16384:16384">
      <c r="A14" s="17" t="s">
        <v>53</v>
      </c>
      <c r="B14" s="17" t="s">
        <v>75</v>
      </c>
      <c r="C14" s="17" t="s">
        <v>55</v>
      </c>
      <c r="D14" s="17" t="s">
        <v>4</v>
      </c>
      <c r="E14" s="17" t="s">
        <v>52</v>
      </c>
      <c r="F14" s="17" t="s">
        <v>27</v>
      </c>
      <c r="G14" s="17" t="s">
        <v>13</v>
      </c>
      <c r="H14" s="17" t="s">
        <v>6</v>
      </c>
      <c r="I14" s="17" t="s">
        <v>31</v>
      </c>
      <c r="J14" s="17" t="s">
        <v>9</v>
      </c>
      <c r="K14" s="17" t="s">
        <v>29</v>
      </c>
      <c r="L14" s="17" t="s">
        <v>30</v>
      </c>
      <c r="M14" s="17" t="s">
        <v>48</v>
      </c>
      <c r="N14" s="17" t="s">
        <v>56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2499</v>
      </c>
      <c r="AA14" s="3"/>
    </row>
    <row r="15" spans="1:27 16384:16384">
      <c r="A15" s="17" t="s">
        <v>57</v>
      </c>
      <c r="B15" s="17" t="s">
        <v>76</v>
      </c>
      <c r="C15" s="17" t="s">
        <v>58</v>
      </c>
      <c r="D15" s="17" t="s">
        <v>4</v>
      </c>
      <c r="E15" s="17" t="s">
        <v>5</v>
      </c>
      <c r="F15" s="17" t="s">
        <v>12</v>
      </c>
      <c r="G15" s="17" t="s">
        <v>13</v>
      </c>
      <c r="H15" s="17" t="s">
        <v>6</v>
      </c>
      <c r="I15" s="17" t="s">
        <v>31</v>
      </c>
      <c r="J15" s="17" t="s">
        <v>59</v>
      </c>
      <c r="K15" s="17"/>
      <c r="L15" s="17" t="s">
        <v>18</v>
      </c>
      <c r="M15" s="17" t="s">
        <v>8</v>
      </c>
      <c r="N15" s="17" t="s">
        <v>19</v>
      </c>
      <c r="O15" s="17" t="s">
        <v>60</v>
      </c>
      <c r="P15" s="17" t="s">
        <v>61</v>
      </c>
      <c r="Q15" s="17"/>
      <c r="R15" s="17"/>
      <c r="S15" s="17"/>
      <c r="T15" s="17"/>
      <c r="U15" s="17"/>
      <c r="V15" s="17"/>
      <c r="W15" s="17"/>
      <c r="X15" s="17"/>
      <c r="Y15" s="17">
        <v>2299</v>
      </c>
    </row>
    <row r="16" spans="1:27 16384:16384">
      <c r="A16" s="17" t="s">
        <v>62</v>
      </c>
      <c r="B16" s="17" t="s">
        <v>77</v>
      </c>
      <c r="C16" s="17" t="s">
        <v>58</v>
      </c>
      <c r="D16" s="17" t="s">
        <v>63</v>
      </c>
      <c r="E16" s="17" t="s">
        <v>52</v>
      </c>
      <c r="F16" s="17" t="s">
        <v>12</v>
      </c>
      <c r="G16" s="17" t="s">
        <v>13</v>
      </c>
      <c r="H16" s="17" t="s">
        <v>6</v>
      </c>
      <c r="I16" s="17" t="s">
        <v>31</v>
      </c>
      <c r="J16" s="17" t="s">
        <v>59</v>
      </c>
      <c r="K16" s="17" t="s">
        <v>113</v>
      </c>
      <c r="L16" s="17" t="s">
        <v>29</v>
      </c>
      <c r="M16" s="17" t="s">
        <v>64</v>
      </c>
      <c r="N16" s="17" t="s">
        <v>60</v>
      </c>
      <c r="O16" s="17" t="s">
        <v>61</v>
      </c>
      <c r="P16" s="17"/>
      <c r="Q16" s="17"/>
      <c r="R16" s="17"/>
      <c r="S16" s="17"/>
      <c r="T16" s="17"/>
      <c r="U16" s="17"/>
      <c r="V16" s="17"/>
      <c r="W16" s="17"/>
      <c r="X16" s="17"/>
      <c r="Y16" s="17">
        <v>2299</v>
      </c>
    </row>
    <row r="17" spans="1:25">
      <c r="A17" s="17" t="s">
        <v>78</v>
      </c>
      <c r="B17" s="17" t="s">
        <v>79</v>
      </c>
      <c r="C17" s="17" t="s">
        <v>58</v>
      </c>
      <c r="D17" s="17" t="s">
        <v>4</v>
      </c>
      <c r="E17" s="17" t="s">
        <v>52</v>
      </c>
      <c r="F17" s="17" t="s">
        <v>12</v>
      </c>
      <c r="G17" s="17" t="s">
        <v>13</v>
      </c>
      <c r="H17" s="17" t="s">
        <v>6</v>
      </c>
      <c r="I17" s="17" t="s">
        <v>31</v>
      </c>
      <c r="J17" s="17" t="s">
        <v>59</v>
      </c>
      <c r="K17" s="17" t="s">
        <v>18</v>
      </c>
      <c r="L17" s="17" t="s">
        <v>8</v>
      </c>
      <c r="M17" s="17" t="s">
        <v>19</v>
      </c>
      <c r="N17" s="17" t="s">
        <v>60</v>
      </c>
      <c r="O17" s="17" t="s">
        <v>61</v>
      </c>
      <c r="P17" s="17"/>
      <c r="Q17" s="17"/>
      <c r="R17" s="17"/>
      <c r="S17" s="17"/>
      <c r="T17" s="17"/>
      <c r="U17" s="17"/>
      <c r="V17" s="17"/>
      <c r="W17" s="17"/>
      <c r="X17" s="17"/>
      <c r="Y17" s="17">
        <v>2299</v>
      </c>
    </row>
    <row r="18" spans="1:25">
      <c r="A18" s="17" t="s">
        <v>65</v>
      </c>
      <c r="B18" s="17" t="s">
        <v>80</v>
      </c>
      <c r="C18" s="17" t="s">
        <v>67</v>
      </c>
      <c r="D18" s="17" t="s">
        <v>4</v>
      </c>
      <c r="E18" s="17" t="s">
        <v>5</v>
      </c>
      <c r="F18" s="17" t="s">
        <v>12</v>
      </c>
      <c r="G18" s="17" t="s">
        <v>13</v>
      </c>
      <c r="H18" s="17" t="s">
        <v>6</v>
      </c>
      <c r="I18" s="17" t="s">
        <v>31</v>
      </c>
      <c r="J18" s="17" t="s">
        <v>14</v>
      </c>
      <c r="K18" s="17" t="s">
        <v>18</v>
      </c>
      <c r="L18" s="17" t="s">
        <v>8</v>
      </c>
      <c r="M18" s="17" t="s">
        <v>19</v>
      </c>
      <c r="N18" s="17" t="s">
        <v>68</v>
      </c>
      <c r="O18" s="17" t="s">
        <v>69</v>
      </c>
      <c r="P18" s="17"/>
      <c r="Q18" s="17"/>
      <c r="R18" s="17"/>
      <c r="S18" s="17"/>
      <c r="T18" s="17"/>
      <c r="U18" s="17"/>
      <c r="V18" s="17"/>
      <c r="W18" s="17"/>
      <c r="X18" s="17"/>
      <c r="Y18" s="17">
        <v>2499</v>
      </c>
    </row>
    <row r="19" spans="1:25">
      <c r="A19" s="17" t="s">
        <v>66</v>
      </c>
      <c r="B19" s="17" t="s">
        <v>80</v>
      </c>
      <c r="C19" s="17" t="s">
        <v>67</v>
      </c>
      <c r="D19" s="17" t="s">
        <v>4</v>
      </c>
      <c r="E19" s="17" t="s">
        <v>5</v>
      </c>
      <c r="F19" s="17" t="s">
        <v>12</v>
      </c>
      <c r="G19" s="17" t="s">
        <v>13</v>
      </c>
      <c r="H19" s="17" t="s">
        <v>6</v>
      </c>
      <c r="I19" s="17" t="s">
        <v>31</v>
      </c>
      <c r="J19" s="17" t="s">
        <v>14</v>
      </c>
      <c r="K19" s="17" t="s">
        <v>18</v>
      </c>
      <c r="L19" s="17" t="s">
        <v>8</v>
      </c>
      <c r="M19" s="17" t="s">
        <v>19</v>
      </c>
      <c r="N19" s="17" t="s">
        <v>68</v>
      </c>
      <c r="O19" s="17" t="s">
        <v>69</v>
      </c>
      <c r="P19" s="17"/>
      <c r="Q19" s="17"/>
      <c r="R19" s="17"/>
      <c r="S19" s="17"/>
      <c r="T19" s="17"/>
      <c r="U19" s="17"/>
      <c r="V19" s="17"/>
      <c r="W19" s="17"/>
      <c r="X19" s="17"/>
      <c r="Y19" s="17">
        <v>2499</v>
      </c>
    </row>
    <row r="20" spans="1:25">
      <c r="A20" s="17" t="s">
        <v>70</v>
      </c>
      <c r="B20" s="17" t="s">
        <v>81</v>
      </c>
      <c r="C20" s="17" t="s">
        <v>67</v>
      </c>
      <c r="D20" s="17" t="s">
        <v>4</v>
      </c>
      <c r="E20" s="17" t="s">
        <v>5</v>
      </c>
      <c r="F20" s="17" t="s">
        <v>27</v>
      </c>
      <c r="G20" s="17" t="s">
        <v>13</v>
      </c>
      <c r="H20" s="17" t="s">
        <v>6</v>
      </c>
      <c r="I20" s="17" t="s">
        <v>31</v>
      </c>
      <c r="J20" s="17" t="s">
        <v>14</v>
      </c>
      <c r="K20" s="17" t="s">
        <v>18</v>
      </c>
      <c r="L20" s="17" t="s">
        <v>8</v>
      </c>
      <c r="M20" s="17" t="s">
        <v>19</v>
      </c>
      <c r="N20" s="17" t="s">
        <v>33</v>
      </c>
      <c r="O20" s="17" t="s">
        <v>82</v>
      </c>
      <c r="P20" s="17"/>
      <c r="Q20" s="17"/>
      <c r="R20" s="17"/>
      <c r="S20" s="17"/>
      <c r="T20" s="17"/>
      <c r="U20" s="17"/>
      <c r="V20" s="17"/>
      <c r="W20" s="17"/>
      <c r="X20" s="17"/>
      <c r="Y20" s="17">
        <v>2099</v>
      </c>
    </row>
    <row r="21" spans="1:25">
      <c r="A21" s="17" t="s">
        <v>1691</v>
      </c>
      <c r="B21" s="17" t="s">
        <v>83</v>
      </c>
      <c r="C21" s="17" t="s">
        <v>67</v>
      </c>
      <c r="D21" s="17" t="s">
        <v>4</v>
      </c>
      <c r="E21" s="17" t="s">
        <v>52</v>
      </c>
      <c r="F21" s="17" t="s">
        <v>12</v>
      </c>
      <c r="G21" s="17" t="s">
        <v>13</v>
      </c>
      <c r="H21" s="17" t="s">
        <v>6</v>
      </c>
      <c r="I21" s="17" t="s">
        <v>31</v>
      </c>
      <c r="J21" s="17" t="s">
        <v>9</v>
      </c>
      <c r="K21" s="17" t="s">
        <v>29</v>
      </c>
      <c r="L21" s="17" t="s">
        <v>30</v>
      </c>
      <c r="M21" s="17" t="s">
        <v>84</v>
      </c>
      <c r="N21" s="17" t="s">
        <v>85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1999</v>
      </c>
    </row>
    <row r="22" spans="1:25">
      <c r="A22" s="17" t="s">
        <v>86</v>
      </c>
      <c r="B22" s="17" t="s">
        <v>88</v>
      </c>
      <c r="C22" s="17" t="s">
        <v>89</v>
      </c>
      <c r="D22" s="17" t="s">
        <v>4</v>
      </c>
      <c r="E22" s="17" t="s">
        <v>52</v>
      </c>
      <c r="F22" s="17" t="s">
        <v>12</v>
      </c>
      <c r="G22" s="17" t="s">
        <v>13</v>
      </c>
      <c r="H22" s="17" t="s">
        <v>6</v>
      </c>
      <c r="I22" s="17" t="s">
        <v>31</v>
      </c>
      <c r="J22" s="17" t="s">
        <v>9</v>
      </c>
      <c r="K22" s="17" t="s">
        <v>29</v>
      </c>
      <c r="L22" s="17" t="s">
        <v>30</v>
      </c>
      <c r="M22" s="17" t="s">
        <v>84</v>
      </c>
      <c r="N22" s="17" t="s">
        <v>90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1699</v>
      </c>
    </row>
    <row r="23" spans="1:25">
      <c r="A23" s="17" t="s">
        <v>87</v>
      </c>
      <c r="B23" s="17" t="s">
        <v>88</v>
      </c>
      <c r="C23" s="17" t="s">
        <v>89</v>
      </c>
      <c r="D23" s="17" t="s">
        <v>4</v>
      </c>
      <c r="E23" s="17" t="s">
        <v>52</v>
      </c>
      <c r="F23" s="17" t="s">
        <v>12</v>
      </c>
      <c r="G23" s="17" t="s">
        <v>13</v>
      </c>
      <c r="H23" s="17" t="s">
        <v>6</v>
      </c>
      <c r="I23" s="17" t="s">
        <v>31</v>
      </c>
      <c r="J23" s="17" t="s">
        <v>9</v>
      </c>
      <c r="K23" s="17" t="s">
        <v>29</v>
      </c>
      <c r="L23" s="17" t="s">
        <v>30</v>
      </c>
      <c r="M23" s="17" t="s">
        <v>84</v>
      </c>
      <c r="N23" s="17" t="s">
        <v>90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1699</v>
      </c>
    </row>
    <row r="24" spans="1:25">
      <c r="A24" s="17" t="s">
        <v>91</v>
      </c>
      <c r="B24" s="17" t="s">
        <v>96</v>
      </c>
      <c r="C24" s="17" t="s">
        <v>97</v>
      </c>
      <c r="D24" s="17" t="s">
        <v>4</v>
      </c>
      <c r="E24" s="17" t="s">
        <v>5</v>
      </c>
      <c r="F24" s="17" t="s">
        <v>12</v>
      </c>
      <c r="G24" s="17" t="s">
        <v>13</v>
      </c>
      <c r="H24" s="17" t="s">
        <v>6</v>
      </c>
      <c r="I24" s="17" t="s">
        <v>101</v>
      </c>
      <c r="J24" s="17" t="s">
        <v>104</v>
      </c>
      <c r="K24" s="17" t="s">
        <v>102</v>
      </c>
      <c r="L24" s="17" t="s">
        <v>99</v>
      </c>
      <c r="M24" s="17" t="s">
        <v>100</v>
      </c>
      <c r="N24" s="17" t="s">
        <v>9</v>
      </c>
      <c r="O24" s="17" t="s">
        <v>29</v>
      </c>
      <c r="P24" s="17" t="s">
        <v>30</v>
      </c>
      <c r="Q24" s="17" t="s">
        <v>103</v>
      </c>
      <c r="R24" s="17" t="s">
        <v>105</v>
      </c>
      <c r="S24" s="17" t="s">
        <v>106</v>
      </c>
      <c r="T24" s="17" t="s">
        <v>107</v>
      </c>
      <c r="U24" s="17"/>
      <c r="V24" s="17"/>
      <c r="W24" s="17"/>
      <c r="X24" s="17"/>
      <c r="Y24" s="17">
        <v>1599</v>
      </c>
    </row>
    <row r="25" spans="1:25">
      <c r="A25" s="17" t="s">
        <v>92</v>
      </c>
      <c r="B25" s="17" t="s">
        <v>94</v>
      </c>
      <c r="C25" s="17" t="s">
        <v>97</v>
      </c>
      <c r="D25" s="17" t="s">
        <v>4</v>
      </c>
      <c r="E25" s="17" t="s">
        <v>52</v>
      </c>
      <c r="F25" s="17" t="s">
        <v>12</v>
      </c>
      <c r="G25" s="17" t="s">
        <v>13</v>
      </c>
      <c r="H25" s="17" t="s">
        <v>6</v>
      </c>
      <c r="I25" s="17" t="s">
        <v>101</v>
      </c>
      <c r="J25" s="17" t="s">
        <v>104</v>
      </c>
      <c r="K25" s="17" t="s">
        <v>102</v>
      </c>
      <c r="L25" s="17" t="s">
        <v>99</v>
      </c>
      <c r="M25" s="17" t="s">
        <v>100</v>
      </c>
      <c r="N25" s="17" t="s">
        <v>9</v>
      </c>
      <c r="O25" s="17" t="s">
        <v>29</v>
      </c>
      <c r="P25" s="17" t="s">
        <v>30</v>
      </c>
      <c r="Q25" s="17" t="s">
        <v>103</v>
      </c>
      <c r="R25" s="17" t="s">
        <v>105</v>
      </c>
      <c r="S25" s="17" t="s">
        <v>106</v>
      </c>
      <c r="T25" s="17" t="s">
        <v>107</v>
      </c>
      <c r="U25" s="17"/>
      <c r="V25" s="17"/>
      <c r="W25" s="17"/>
      <c r="X25" s="17"/>
      <c r="Y25" s="17">
        <v>1499</v>
      </c>
    </row>
    <row r="26" spans="1:25">
      <c r="A26" s="17" t="s">
        <v>133</v>
      </c>
      <c r="B26" s="17" t="s">
        <v>134</v>
      </c>
      <c r="C26" s="17" t="s">
        <v>98</v>
      </c>
      <c r="D26" s="17" t="s">
        <v>4</v>
      </c>
      <c r="E26" s="17" t="s">
        <v>135</v>
      </c>
      <c r="F26" s="17" t="s">
        <v>12</v>
      </c>
      <c r="G26" s="17" t="s">
        <v>13</v>
      </c>
      <c r="H26" s="17" t="s">
        <v>6</v>
      </c>
      <c r="I26" s="17" t="s">
        <v>101</v>
      </c>
      <c r="J26" s="17" t="s">
        <v>104</v>
      </c>
      <c r="K26" s="17" t="s">
        <v>102</v>
      </c>
      <c r="L26" s="17" t="s">
        <v>99</v>
      </c>
      <c r="M26" s="17" t="s">
        <v>100</v>
      </c>
      <c r="N26" s="17" t="s">
        <v>9</v>
      </c>
      <c r="O26" s="17" t="s">
        <v>29</v>
      </c>
      <c r="P26" s="17" t="s">
        <v>30</v>
      </c>
      <c r="Q26" s="17" t="s">
        <v>103</v>
      </c>
      <c r="R26" s="17" t="s">
        <v>105</v>
      </c>
      <c r="S26" s="17" t="s">
        <v>106</v>
      </c>
      <c r="T26" s="17" t="s">
        <v>108</v>
      </c>
      <c r="U26" s="17"/>
      <c r="V26" s="17"/>
      <c r="W26" s="17"/>
      <c r="X26" s="17"/>
      <c r="Y26" s="17">
        <v>1469</v>
      </c>
    </row>
    <row r="27" spans="1:25">
      <c r="A27" s="17" t="s">
        <v>93</v>
      </c>
      <c r="B27" s="17" t="s">
        <v>95</v>
      </c>
      <c r="C27" s="17" t="s">
        <v>98</v>
      </c>
      <c r="D27" s="17" t="s">
        <v>4</v>
      </c>
      <c r="E27" s="17" t="s">
        <v>52</v>
      </c>
      <c r="F27" s="17" t="s">
        <v>12</v>
      </c>
      <c r="G27" s="17" t="s">
        <v>13</v>
      </c>
      <c r="H27" s="17" t="s">
        <v>6</v>
      </c>
      <c r="I27" s="17" t="s">
        <v>101</v>
      </c>
      <c r="J27" s="17" t="s">
        <v>104</v>
      </c>
      <c r="K27" s="17" t="s">
        <v>102</v>
      </c>
      <c r="L27" s="17" t="s">
        <v>99</v>
      </c>
      <c r="M27" s="17" t="s">
        <v>100</v>
      </c>
      <c r="N27" s="17" t="s">
        <v>9</v>
      </c>
      <c r="O27" s="17" t="s">
        <v>29</v>
      </c>
      <c r="P27" s="17" t="s">
        <v>30</v>
      </c>
      <c r="Q27" s="17" t="s">
        <v>103</v>
      </c>
      <c r="R27" s="17" t="s">
        <v>105</v>
      </c>
      <c r="S27" s="17" t="s">
        <v>106</v>
      </c>
      <c r="T27" s="17" t="s">
        <v>108</v>
      </c>
      <c r="U27" s="17"/>
      <c r="V27" s="17"/>
      <c r="W27" s="17"/>
      <c r="X27" s="17"/>
      <c r="Y27" s="17">
        <v>1399</v>
      </c>
    </row>
    <row r="28" spans="1:25">
      <c r="A28" s="17" t="s">
        <v>136</v>
      </c>
      <c r="B28" s="17" t="s">
        <v>137</v>
      </c>
      <c r="C28" s="17" t="s">
        <v>609</v>
      </c>
      <c r="D28" s="17" t="s">
        <v>52</v>
      </c>
      <c r="E28" s="17" t="s">
        <v>138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1199</v>
      </c>
    </row>
    <row r="29" spans="1:25">
      <c r="A29" s="17" t="s">
        <v>109</v>
      </c>
      <c r="B29" s="17" t="s">
        <v>117</v>
      </c>
      <c r="C29" s="17" t="s">
        <v>111</v>
      </c>
      <c r="D29" s="17" t="s">
        <v>4</v>
      </c>
      <c r="E29" s="17" t="s">
        <v>112</v>
      </c>
      <c r="F29" s="17" t="s">
        <v>12</v>
      </c>
      <c r="G29" s="17" t="s">
        <v>13</v>
      </c>
      <c r="H29" s="17" t="s">
        <v>6</v>
      </c>
      <c r="I29" s="17" t="s">
        <v>14</v>
      </c>
      <c r="J29" s="17" t="s">
        <v>47</v>
      </c>
      <c r="K29" s="17" t="s">
        <v>113</v>
      </c>
      <c r="L29" s="17" t="s">
        <v>9</v>
      </c>
      <c r="M29" s="17" t="s">
        <v>114</v>
      </c>
      <c r="N29" s="17" t="s">
        <v>115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3199</v>
      </c>
    </row>
    <row r="30" spans="1:25">
      <c r="A30" s="17" t="s">
        <v>116</v>
      </c>
      <c r="B30" s="17" t="s">
        <v>110</v>
      </c>
      <c r="C30" s="17" t="s">
        <v>111</v>
      </c>
      <c r="D30" s="17" t="s">
        <v>4</v>
      </c>
      <c r="E30" s="17" t="s">
        <v>26</v>
      </c>
      <c r="F30" s="17" t="s">
        <v>12</v>
      </c>
      <c r="G30" s="17" t="s">
        <v>13</v>
      </c>
      <c r="H30" s="17" t="s">
        <v>6</v>
      </c>
      <c r="I30" s="17" t="s">
        <v>18</v>
      </c>
      <c r="J30" s="17" t="s">
        <v>17</v>
      </c>
      <c r="K30" s="17" t="s">
        <v>8</v>
      </c>
      <c r="L30" s="17" t="s">
        <v>19</v>
      </c>
      <c r="M30" s="17" t="s">
        <v>118</v>
      </c>
      <c r="N30" s="17" t="s">
        <v>114</v>
      </c>
      <c r="O30" s="17" t="s">
        <v>115</v>
      </c>
      <c r="P30" s="17"/>
      <c r="Q30" s="17"/>
      <c r="R30" s="17"/>
      <c r="S30" s="17"/>
      <c r="T30" s="17"/>
      <c r="U30" s="17"/>
      <c r="V30" s="17"/>
      <c r="W30" s="17"/>
      <c r="X30" s="17"/>
      <c r="Y30" s="17">
        <v>3099</v>
      </c>
    </row>
    <row r="31" spans="1:25">
      <c r="A31" s="17" t="s">
        <v>119</v>
      </c>
      <c r="B31" s="17" t="s">
        <v>120</v>
      </c>
      <c r="C31" s="17" t="s">
        <v>111</v>
      </c>
      <c r="D31" s="17" t="s">
        <v>4</v>
      </c>
      <c r="E31" s="17" t="s">
        <v>121</v>
      </c>
      <c r="F31" s="17" t="s">
        <v>12</v>
      </c>
      <c r="G31" s="17" t="s">
        <v>13</v>
      </c>
      <c r="H31" s="17" t="s">
        <v>6</v>
      </c>
      <c r="I31" s="17" t="s">
        <v>14</v>
      </c>
      <c r="J31" s="17" t="s">
        <v>47</v>
      </c>
      <c r="K31" s="17" t="s">
        <v>18</v>
      </c>
      <c r="L31" s="17" t="s">
        <v>113</v>
      </c>
      <c r="M31" s="17" t="s">
        <v>9</v>
      </c>
      <c r="N31" s="17" t="s">
        <v>123</v>
      </c>
      <c r="O31" s="17" t="s">
        <v>29</v>
      </c>
      <c r="P31" s="17" t="s">
        <v>114</v>
      </c>
      <c r="Q31" s="17" t="s">
        <v>115</v>
      </c>
      <c r="R31" s="17"/>
      <c r="S31" s="17"/>
      <c r="T31" s="17"/>
      <c r="U31" s="17"/>
      <c r="V31" s="17"/>
      <c r="W31" s="17"/>
      <c r="X31" s="17"/>
      <c r="Y31" s="17">
        <v>2999</v>
      </c>
    </row>
    <row r="32" spans="1:25">
      <c r="A32" s="17" t="s">
        <v>125</v>
      </c>
      <c r="B32" s="17" t="s">
        <v>122</v>
      </c>
      <c r="C32" s="17" t="s">
        <v>111</v>
      </c>
      <c r="D32" s="17" t="s">
        <v>4</v>
      </c>
      <c r="E32" s="17" t="s">
        <v>5</v>
      </c>
      <c r="F32" s="17" t="s">
        <v>12</v>
      </c>
      <c r="G32" s="17" t="s">
        <v>13</v>
      </c>
      <c r="H32" s="17" t="s">
        <v>6</v>
      </c>
      <c r="I32" s="17" t="s">
        <v>18</v>
      </c>
      <c r="J32" s="17" t="s">
        <v>8</v>
      </c>
      <c r="K32" s="17" t="s">
        <v>19</v>
      </c>
      <c r="L32" s="17" t="s">
        <v>29</v>
      </c>
      <c r="M32" s="17" t="s">
        <v>114</v>
      </c>
      <c r="N32" s="17" t="s">
        <v>124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2749</v>
      </c>
    </row>
    <row r="33" spans="1:27">
      <c r="A33" s="17" t="s">
        <v>794</v>
      </c>
      <c r="B33" s="17" t="s">
        <v>122</v>
      </c>
      <c r="C33" s="17" t="s">
        <v>111</v>
      </c>
      <c r="D33" s="17" t="s">
        <v>4</v>
      </c>
      <c r="E33" s="17" t="s">
        <v>5</v>
      </c>
      <c r="F33" s="17" t="s">
        <v>12</v>
      </c>
      <c r="G33" s="17" t="s">
        <v>13</v>
      </c>
      <c r="H33" s="17" t="s">
        <v>6</v>
      </c>
      <c r="I33" s="17" t="s">
        <v>18</v>
      </c>
      <c r="J33" s="17" t="s">
        <v>8</v>
      </c>
      <c r="K33" s="17" t="s">
        <v>19</v>
      </c>
      <c r="L33" s="17" t="s">
        <v>114</v>
      </c>
      <c r="M33" s="17" t="s">
        <v>124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v>2749</v>
      </c>
      <c r="AA33" s="3"/>
    </row>
    <row r="34" spans="1:27">
      <c r="A34" s="17" t="s">
        <v>792</v>
      </c>
      <c r="B34" s="17" t="s">
        <v>120</v>
      </c>
      <c r="C34" s="17" t="s">
        <v>111</v>
      </c>
      <c r="D34" s="17" t="s">
        <v>4</v>
      </c>
      <c r="E34" s="17" t="s">
        <v>52</v>
      </c>
      <c r="F34" s="17" t="s">
        <v>12</v>
      </c>
      <c r="G34" s="17" t="s">
        <v>13</v>
      </c>
      <c r="H34" s="17" t="s">
        <v>6</v>
      </c>
      <c r="I34" s="17" t="s">
        <v>18</v>
      </c>
      <c r="J34" s="17" t="s">
        <v>8</v>
      </c>
      <c r="K34" s="17" t="s">
        <v>793</v>
      </c>
      <c r="L34" s="17" t="s">
        <v>29</v>
      </c>
      <c r="M34" s="17" t="s">
        <v>19</v>
      </c>
      <c r="N34" s="17" t="s">
        <v>124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>
        <v>2649</v>
      </c>
    </row>
    <row r="35" spans="1:27">
      <c r="A35" s="17" t="s">
        <v>126</v>
      </c>
      <c r="B35" s="17" t="s">
        <v>122</v>
      </c>
      <c r="C35" s="17" t="s">
        <v>111</v>
      </c>
      <c r="D35" s="17" t="s">
        <v>4</v>
      </c>
      <c r="E35" s="17" t="s">
        <v>5</v>
      </c>
      <c r="F35" s="17" t="s">
        <v>12</v>
      </c>
      <c r="G35" s="17" t="s">
        <v>13</v>
      </c>
      <c r="H35" s="17" t="s">
        <v>6</v>
      </c>
      <c r="I35" s="17" t="s">
        <v>18</v>
      </c>
      <c r="J35" s="17" t="s">
        <v>8</v>
      </c>
      <c r="K35" s="17" t="s">
        <v>19</v>
      </c>
      <c r="L35" s="17" t="s">
        <v>118</v>
      </c>
      <c r="M35" s="17" t="s">
        <v>29</v>
      </c>
      <c r="N35" s="17" t="s">
        <v>114</v>
      </c>
      <c r="O35" s="17" t="s">
        <v>124</v>
      </c>
      <c r="P35" s="17"/>
      <c r="Q35" s="17"/>
      <c r="R35" s="17"/>
      <c r="S35" s="17"/>
      <c r="T35" s="17"/>
      <c r="U35" s="17"/>
      <c r="V35" s="17"/>
      <c r="W35" s="17"/>
      <c r="X35" s="17"/>
      <c r="Y35" s="17">
        <v>2399</v>
      </c>
    </row>
    <row r="36" spans="1:27" ht="30">
      <c r="A36" s="17" t="s">
        <v>127</v>
      </c>
      <c r="B36" s="17" t="s">
        <v>122</v>
      </c>
      <c r="C36" s="17" t="s">
        <v>111</v>
      </c>
      <c r="D36" s="17" t="s">
        <v>4</v>
      </c>
      <c r="E36" s="17" t="s">
        <v>5</v>
      </c>
      <c r="F36" s="17" t="s">
        <v>12</v>
      </c>
      <c r="G36" s="17" t="s">
        <v>13</v>
      </c>
      <c r="H36" s="17" t="s">
        <v>6</v>
      </c>
      <c r="I36" s="17" t="s">
        <v>18</v>
      </c>
      <c r="J36" s="17" t="s">
        <v>8</v>
      </c>
      <c r="K36" s="17" t="s">
        <v>19</v>
      </c>
      <c r="L36" s="17" t="s">
        <v>118</v>
      </c>
      <c r="M36" s="17" t="s">
        <v>29</v>
      </c>
      <c r="N36" s="17" t="s">
        <v>114</v>
      </c>
      <c r="O36" s="17" t="s">
        <v>124</v>
      </c>
      <c r="P36" s="26" t="s">
        <v>1654</v>
      </c>
      <c r="Q36" s="17"/>
      <c r="R36" s="17"/>
      <c r="S36" s="17"/>
      <c r="T36" s="17">
        <v>5</v>
      </c>
      <c r="U36" s="17">
        <v>4</v>
      </c>
      <c r="V36" s="17">
        <v>3</v>
      </c>
      <c r="W36" s="17">
        <v>2</v>
      </c>
      <c r="X36" s="17">
        <v>1</v>
      </c>
      <c r="Y36" s="25" t="s">
        <v>1653</v>
      </c>
      <c r="AA36" s="3"/>
    </row>
    <row r="37" spans="1:27">
      <c r="A37" s="17" t="s">
        <v>128</v>
      </c>
      <c r="B37" s="17" t="s">
        <v>120</v>
      </c>
      <c r="C37" s="17" t="s">
        <v>111</v>
      </c>
      <c r="D37" s="17" t="s">
        <v>63</v>
      </c>
      <c r="E37" s="17" t="s">
        <v>52</v>
      </c>
      <c r="F37" s="17" t="s">
        <v>12</v>
      </c>
      <c r="G37" s="17" t="s">
        <v>13</v>
      </c>
      <c r="H37" s="17" t="s">
        <v>6</v>
      </c>
      <c r="I37" s="17" t="s">
        <v>18</v>
      </c>
      <c r="J37" s="17" t="s">
        <v>47</v>
      </c>
      <c r="K37" s="17" t="s">
        <v>113</v>
      </c>
      <c r="L37" s="17" t="s">
        <v>118</v>
      </c>
      <c r="M37" s="17" t="s">
        <v>29</v>
      </c>
      <c r="N37" s="17" t="s">
        <v>114</v>
      </c>
      <c r="O37" s="17" t="s">
        <v>124</v>
      </c>
      <c r="P37" s="17"/>
      <c r="Q37" s="17"/>
      <c r="R37" s="17"/>
      <c r="S37" s="17"/>
      <c r="T37" s="17"/>
      <c r="U37" s="17"/>
      <c r="V37" s="17"/>
      <c r="W37" s="17"/>
      <c r="X37" s="17"/>
      <c r="Y37" s="17">
        <v>2099</v>
      </c>
      <c r="AA37" s="3"/>
    </row>
    <row r="38" spans="1:27">
      <c r="A38" s="17" t="s">
        <v>129</v>
      </c>
      <c r="B38" s="17" t="s">
        <v>122</v>
      </c>
      <c r="C38" s="17" t="s">
        <v>111</v>
      </c>
      <c r="D38" s="17" t="s">
        <v>4</v>
      </c>
      <c r="E38" s="17" t="s">
        <v>5</v>
      </c>
      <c r="F38" s="17" t="s">
        <v>12</v>
      </c>
      <c r="G38" s="17" t="s">
        <v>13</v>
      </c>
      <c r="H38" s="17" t="s">
        <v>6</v>
      </c>
      <c r="I38" s="17" t="s">
        <v>14</v>
      </c>
      <c r="J38" s="17" t="s">
        <v>47</v>
      </c>
      <c r="K38" s="17" t="s">
        <v>113</v>
      </c>
      <c r="L38" s="17" t="s">
        <v>118</v>
      </c>
      <c r="M38" s="17" t="s">
        <v>29</v>
      </c>
      <c r="N38" s="17" t="s">
        <v>114</v>
      </c>
      <c r="O38" s="17" t="s">
        <v>124</v>
      </c>
      <c r="P38" s="17"/>
      <c r="Q38" s="17"/>
      <c r="R38" s="17"/>
      <c r="S38" s="17"/>
      <c r="T38" s="17"/>
      <c r="U38" s="17"/>
      <c r="V38" s="17"/>
      <c r="W38" s="17"/>
      <c r="X38" s="17"/>
      <c r="Y38" s="17">
        <v>1999</v>
      </c>
      <c r="AA38" s="3"/>
    </row>
    <row r="39" spans="1:27" ht="12.75" customHeight="1">
      <c r="A39" s="17" t="s">
        <v>130</v>
      </c>
      <c r="B39" s="17" t="s">
        <v>122</v>
      </c>
      <c r="C39" s="17" t="s">
        <v>111</v>
      </c>
      <c r="D39" s="17" t="s">
        <v>4</v>
      </c>
      <c r="E39" s="17" t="s">
        <v>5</v>
      </c>
      <c r="F39" s="17" t="s">
        <v>12</v>
      </c>
      <c r="G39" s="17" t="s">
        <v>13</v>
      </c>
      <c r="H39" s="17" t="s">
        <v>6</v>
      </c>
      <c r="I39" s="17" t="s">
        <v>14</v>
      </c>
      <c r="J39" s="17" t="s">
        <v>47</v>
      </c>
      <c r="K39" s="17" t="s">
        <v>113</v>
      </c>
      <c r="L39" s="17" t="s">
        <v>118</v>
      </c>
      <c r="M39" s="17" t="s">
        <v>29</v>
      </c>
      <c r="N39" s="17" t="s">
        <v>114</v>
      </c>
      <c r="O39" s="17" t="s">
        <v>124</v>
      </c>
      <c r="P39" s="17"/>
      <c r="Q39" s="17"/>
      <c r="R39" s="17"/>
      <c r="S39" s="17"/>
      <c r="T39" s="17"/>
      <c r="U39" s="17"/>
      <c r="V39" s="17"/>
      <c r="W39" s="17"/>
      <c r="X39" s="17"/>
      <c r="Y39" s="17">
        <v>1999</v>
      </c>
      <c r="AA39" s="3"/>
    </row>
    <row r="40" spans="1:27" ht="13.5" customHeight="1">
      <c r="A40" s="17" t="s">
        <v>131</v>
      </c>
      <c r="B40" s="17" t="s">
        <v>120</v>
      </c>
      <c r="C40" s="17" t="s">
        <v>111</v>
      </c>
      <c r="D40" s="17" t="s">
        <v>4</v>
      </c>
      <c r="E40" s="17" t="s">
        <v>52</v>
      </c>
      <c r="F40" s="17" t="s">
        <v>12</v>
      </c>
      <c r="G40" s="17" t="s">
        <v>13</v>
      </c>
      <c r="H40" s="17" t="s">
        <v>6</v>
      </c>
      <c r="I40" s="17" t="s">
        <v>14</v>
      </c>
      <c r="J40" s="17" t="s">
        <v>47</v>
      </c>
      <c r="K40" s="17" t="s">
        <v>113</v>
      </c>
      <c r="L40" s="17" t="s">
        <v>118</v>
      </c>
      <c r="M40" s="17" t="s">
        <v>29</v>
      </c>
      <c r="N40" s="17" t="s">
        <v>114</v>
      </c>
      <c r="O40" s="17" t="s">
        <v>124</v>
      </c>
      <c r="P40" s="17"/>
      <c r="Q40" s="17"/>
      <c r="R40" s="17"/>
      <c r="S40" s="17"/>
      <c r="T40" s="17"/>
      <c r="U40" s="17"/>
      <c r="V40" s="17"/>
      <c r="W40" s="17"/>
      <c r="X40" s="17"/>
      <c r="Y40" s="17">
        <v>1999</v>
      </c>
      <c r="AA40" s="3"/>
    </row>
    <row r="41" spans="1:27" ht="12" customHeight="1">
      <c r="A41" s="17" t="s">
        <v>132</v>
      </c>
      <c r="B41" s="17" t="s">
        <v>120</v>
      </c>
      <c r="C41" s="17" t="s">
        <v>111</v>
      </c>
      <c r="D41" s="17" t="s">
        <v>4</v>
      </c>
      <c r="E41" s="17" t="s">
        <v>52</v>
      </c>
      <c r="F41" s="17" t="s">
        <v>12</v>
      </c>
      <c r="G41" s="17" t="s">
        <v>13</v>
      </c>
      <c r="H41" s="17" t="s">
        <v>6</v>
      </c>
      <c r="I41" s="17" t="s">
        <v>14</v>
      </c>
      <c r="J41" s="17" t="s">
        <v>47</v>
      </c>
      <c r="K41" s="17" t="s">
        <v>113</v>
      </c>
      <c r="L41" s="17" t="s">
        <v>118</v>
      </c>
      <c r="M41" s="17" t="s">
        <v>29</v>
      </c>
      <c r="N41" s="17" t="s">
        <v>114</v>
      </c>
      <c r="O41" s="17" t="s">
        <v>124</v>
      </c>
      <c r="P41" s="17"/>
      <c r="Q41" s="17"/>
      <c r="R41" s="17"/>
      <c r="S41" s="17"/>
      <c r="T41" s="17"/>
      <c r="U41" s="17"/>
      <c r="V41" s="17"/>
      <c r="W41" s="17"/>
      <c r="X41" s="17"/>
      <c r="Y41" s="17">
        <v>1999</v>
      </c>
      <c r="AA41" s="3"/>
    </row>
    <row r="42" spans="1:27">
      <c r="A42" s="17" t="s">
        <v>139</v>
      </c>
      <c r="B42" s="17" t="s">
        <v>143</v>
      </c>
      <c r="C42" s="17" t="s">
        <v>111</v>
      </c>
      <c r="D42" s="17" t="s">
        <v>4</v>
      </c>
      <c r="E42" s="17" t="s">
        <v>149</v>
      </c>
      <c r="F42" s="17" t="s">
        <v>12</v>
      </c>
      <c r="G42" s="17" t="s">
        <v>13</v>
      </c>
      <c r="H42" s="17" t="s">
        <v>6</v>
      </c>
      <c r="I42" s="17" t="s">
        <v>14</v>
      </c>
      <c r="J42" s="17" t="s">
        <v>47</v>
      </c>
      <c r="K42" s="17" t="s">
        <v>9</v>
      </c>
      <c r="L42" s="17" t="s">
        <v>118</v>
      </c>
      <c r="M42" s="17" t="s">
        <v>30</v>
      </c>
      <c r="N42" s="17" t="s">
        <v>114</v>
      </c>
      <c r="O42" s="17" t="s">
        <v>124</v>
      </c>
      <c r="P42" s="17"/>
      <c r="Q42" s="17"/>
      <c r="R42" s="17"/>
      <c r="S42" s="17"/>
      <c r="T42" s="17"/>
      <c r="U42" s="17"/>
      <c r="V42" s="17"/>
      <c r="W42" s="17"/>
      <c r="X42" s="17"/>
      <c r="Y42" s="17">
        <v>2699</v>
      </c>
    </row>
    <row r="43" spans="1:27">
      <c r="A43" s="17" t="s">
        <v>140</v>
      </c>
      <c r="B43" s="17" t="s">
        <v>144</v>
      </c>
      <c r="C43" s="17" t="s">
        <v>146</v>
      </c>
      <c r="D43" s="17" t="s">
        <v>4</v>
      </c>
      <c r="E43" s="17" t="s">
        <v>149</v>
      </c>
      <c r="F43" s="17" t="s">
        <v>12</v>
      </c>
      <c r="G43" s="17" t="s">
        <v>13</v>
      </c>
      <c r="H43" s="17" t="s">
        <v>157</v>
      </c>
      <c r="I43" s="17" t="s">
        <v>158</v>
      </c>
      <c r="J43" s="17" t="s">
        <v>9</v>
      </c>
      <c r="K43" s="17" t="s">
        <v>30</v>
      </c>
      <c r="L43" s="17" t="s">
        <v>156</v>
      </c>
      <c r="M43" s="17" t="s">
        <v>150</v>
      </c>
      <c r="N43" s="17" t="s">
        <v>151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v>2099</v>
      </c>
    </row>
    <row r="44" spans="1:27">
      <c r="A44" s="17" t="s">
        <v>141</v>
      </c>
      <c r="B44" s="17" t="s">
        <v>145</v>
      </c>
      <c r="C44" s="17" t="s">
        <v>147</v>
      </c>
      <c r="D44" s="17" t="s">
        <v>4</v>
      </c>
      <c r="E44" s="17" t="s">
        <v>149</v>
      </c>
      <c r="F44" s="17" t="s">
        <v>159</v>
      </c>
      <c r="G44" s="17" t="s">
        <v>160</v>
      </c>
      <c r="H44" s="17" t="s">
        <v>157</v>
      </c>
      <c r="I44" s="17" t="s">
        <v>158</v>
      </c>
      <c r="J44" s="17" t="s">
        <v>9</v>
      </c>
      <c r="K44" s="17" t="s">
        <v>30</v>
      </c>
      <c r="L44" s="17" t="s">
        <v>156</v>
      </c>
      <c r="M44" s="17" t="s">
        <v>152</v>
      </c>
      <c r="N44" s="17" t="s">
        <v>153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1679</v>
      </c>
    </row>
    <row r="45" spans="1:27">
      <c r="A45" s="17" t="s">
        <v>142</v>
      </c>
      <c r="B45" s="17" t="s">
        <v>1692</v>
      </c>
      <c r="C45" s="17" t="s">
        <v>148</v>
      </c>
      <c r="D45" s="17" t="s">
        <v>4</v>
      </c>
      <c r="E45" s="17" t="s">
        <v>149</v>
      </c>
      <c r="F45" s="17" t="s">
        <v>159</v>
      </c>
      <c r="G45" s="17" t="s">
        <v>157</v>
      </c>
      <c r="H45" s="17" t="s">
        <v>158</v>
      </c>
      <c r="I45" s="17" t="s">
        <v>9</v>
      </c>
      <c r="J45" s="17" t="s">
        <v>30</v>
      </c>
      <c r="K45" s="17" t="s">
        <v>156</v>
      </c>
      <c r="L45" s="17" t="s">
        <v>161</v>
      </c>
      <c r="M45" s="17" t="s">
        <v>154</v>
      </c>
      <c r="N45" s="17" t="s">
        <v>155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>
        <v>1529</v>
      </c>
    </row>
    <row r="46" spans="1:27">
      <c r="A46" s="17" t="s">
        <v>162</v>
      </c>
      <c r="B46" s="17" t="s">
        <v>168</v>
      </c>
      <c r="C46" s="17" t="s">
        <v>239</v>
      </c>
      <c r="D46" s="17" t="s">
        <v>4</v>
      </c>
      <c r="E46" s="17" t="s">
        <v>135</v>
      </c>
      <c r="F46" s="17" t="s">
        <v>159</v>
      </c>
      <c r="G46" s="17" t="s">
        <v>160</v>
      </c>
      <c r="H46" s="17" t="s">
        <v>29</v>
      </c>
      <c r="I46" s="17" t="s">
        <v>30</v>
      </c>
      <c r="J46" s="17" t="s">
        <v>156</v>
      </c>
      <c r="K46" s="17" t="s">
        <v>48</v>
      </c>
      <c r="L46" s="17" t="s">
        <v>172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1799</v>
      </c>
    </row>
    <row r="47" spans="1:27">
      <c r="A47" s="17" t="s">
        <v>163</v>
      </c>
      <c r="B47" s="17" t="s">
        <v>168</v>
      </c>
      <c r="C47" s="17" t="s">
        <v>239</v>
      </c>
      <c r="D47" s="17" t="s">
        <v>4</v>
      </c>
      <c r="E47" s="17" t="s">
        <v>135</v>
      </c>
      <c r="F47" s="17" t="s">
        <v>159</v>
      </c>
      <c r="G47" s="17" t="s">
        <v>160</v>
      </c>
      <c r="H47" s="17" t="s">
        <v>29</v>
      </c>
      <c r="I47" s="17" t="s">
        <v>30</v>
      </c>
      <c r="J47" s="17" t="s">
        <v>156</v>
      </c>
      <c r="K47" s="17" t="s">
        <v>48</v>
      </c>
      <c r="L47" s="17" t="s">
        <v>172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>
        <v>1799</v>
      </c>
    </row>
    <row r="48" spans="1:27">
      <c r="A48" s="17" t="s">
        <v>164</v>
      </c>
      <c r="B48" s="17" t="s">
        <v>169</v>
      </c>
      <c r="C48" s="17" t="s">
        <v>239</v>
      </c>
      <c r="D48" s="17" t="s">
        <v>4</v>
      </c>
      <c r="E48" s="17" t="s">
        <v>52</v>
      </c>
      <c r="F48" s="17" t="s">
        <v>159</v>
      </c>
      <c r="G48" s="17" t="s">
        <v>160</v>
      </c>
      <c r="H48" s="17" t="s">
        <v>157</v>
      </c>
      <c r="I48" s="17" t="s">
        <v>29</v>
      </c>
      <c r="J48" s="17" t="s">
        <v>30</v>
      </c>
      <c r="K48" s="17" t="s">
        <v>156</v>
      </c>
      <c r="L48" s="17" t="s">
        <v>48</v>
      </c>
      <c r="M48" s="17" t="s">
        <v>172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>
        <v>1679</v>
      </c>
    </row>
    <row r="49" spans="1:27">
      <c r="A49" s="17" t="s">
        <v>165</v>
      </c>
      <c r="B49" s="17" t="s">
        <v>169</v>
      </c>
      <c r="C49" s="17" t="s">
        <v>239</v>
      </c>
      <c r="D49" s="17" t="s">
        <v>4</v>
      </c>
      <c r="E49" s="17" t="s">
        <v>52</v>
      </c>
      <c r="F49" s="17" t="s">
        <v>159</v>
      </c>
      <c r="G49" s="17" t="s">
        <v>160</v>
      </c>
      <c r="H49" s="17" t="s">
        <v>157</v>
      </c>
      <c r="I49" s="17" t="s">
        <v>29</v>
      </c>
      <c r="J49" s="17" t="s">
        <v>30</v>
      </c>
      <c r="K49" s="17" t="s">
        <v>156</v>
      </c>
      <c r="L49" s="17" t="s">
        <v>48</v>
      </c>
      <c r="M49" s="17" t="s">
        <v>172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1679</v>
      </c>
      <c r="AA49" s="3"/>
    </row>
    <row r="50" spans="1:27">
      <c r="A50" s="17" t="s">
        <v>166</v>
      </c>
      <c r="B50" s="17" t="s">
        <v>170</v>
      </c>
      <c r="C50" s="17" t="s">
        <v>98</v>
      </c>
      <c r="D50" s="17" t="s">
        <v>4</v>
      </c>
      <c r="E50" s="17" t="s">
        <v>135</v>
      </c>
      <c r="F50" s="17" t="s">
        <v>159</v>
      </c>
      <c r="G50" s="17" t="s">
        <v>157</v>
      </c>
      <c r="H50" s="17" t="s">
        <v>29</v>
      </c>
      <c r="I50" s="17" t="s">
        <v>30</v>
      </c>
      <c r="J50" s="17" t="s">
        <v>156</v>
      </c>
      <c r="K50" s="17" t="s">
        <v>106</v>
      </c>
      <c r="L50" s="17" t="s">
        <v>173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v>1399</v>
      </c>
    </row>
    <row r="51" spans="1:27">
      <c r="A51" s="17" t="s">
        <v>167</v>
      </c>
      <c r="B51" s="17" t="s">
        <v>170</v>
      </c>
      <c r="C51" s="17" t="s">
        <v>98</v>
      </c>
      <c r="D51" s="17" t="s">
        <v>4</v>
      </c>
      <c r="E51" s="17" t="s">
        <v>135</v>
      </c>
      <c r="F51" s="17" t="s">
        <v>159</v>
      </c>
      <c r="G51" s="17" t="s">
        <v>157</v>
      </c>
      <c r="H51" s="17" t="s">
        <v>29</v>
      </c>
      <c r="I51" s="17" t="s">
        <v>30</v>
      </c>
      <c r="J51" s="17" t="s">
        <v>156</v>
      </c>
      <c r="K51" s="17" t="s">
        <v>106</v>
      </c>
      <c r="L51" s="17" t="s">
        <v>173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>
        <v>1399</v>
      </c>
    </row>
    <row r="52" spans="1:27">
      <c r="A52" s="17" t="s">
        <v>174</v>
      </c>
      <c r="B52" s="17" t="s">
        <v>171</v>
      </c>
      <c r="C52" s="17" t="s">
        <v>98</v>
      </c>
      <c r="D52" s="17" t="s">
        <v>4</v>
      </c>
      <c r="E52" s="17" t="s">
        <v>52</v>
      </c>
      <c r="F52" s="17" t="s">
        <v>159</v>
      </c>
      <c r="G52" s="17" t="s">
        <v>157</v>
      </c>
      <c r="H52" s="17" t="s">
        <v>29</v>
      </c>
      <c r="I52" s="17" t="s">
        <v>30</v>
      </c>
      <c r="J52" s="17" t="s">
        <v>156</v>
      </c>
      <c r="K52" s="17" t="s">
        <v>106</v>
      </c>
      <c r="L52" s="17" t="s">
        <v>173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v>1239</v>
      </c>
    </row>
    <row r="53" spans="1:27">
      <c r="A53" s="17" t="s">
        <v>175</v>
      </c>
      <c r="B53" s="17" t="s">
        <v>171</v>
      </c>
      <c r="C53" s="17" t="s">
        <v>98</v>
      </c>
      <c r="D53" s="17" t="s">
        <v>4</v>
      </c>
      <c r="E53" s="17" t="s">
        <v>52</v>
      </c>
      <c r="F53" s="17" t="s">
        <v>159</v>
      </c>
      <c r="G53" s="17" t="s">
        <v>157</v>
      </c>
      <c r="H53" s="17" t="s">
        <v>29</v>
      </c>
      <c r="I53" s="17" t="s">
        <v>30</v>
      </c>
      <c r="J53" s="17" t="s">
        <v>156</v>
      </c>
      <c r="K53" s="17" t="s">
        <v>106</v>
      </c>
      <c r="L53" s="17" t="s">
        <v>173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1239</v>
      </c>
    </row>
    <row r="54" spans="1:27">
      <c r="A54" s="17" t="s">
        <v>174</v>
      </c>
      <c r="B54" s="17" t="s">
        <v>178</v>
      </c>
      <c r="C54" s="17" t="s">
        <v>240</v>
      </c>
      <c r="D54" s="17" t="s">
        <v>4</v>
      </c>
      <c r="E54" s="17" t="s">
        <v>52</v>
      </c>
      <c r="F54" s="17" t="s">
        <v>157</v>
      </c>
      <c r="G54" s="17" t="s">
        <v>158</v>
      </c>
      <c r="H54" s="17" t="s">
        <v>181</v>
      </c>
      <c r="I54" s="17" t="s">
        <v>180</v>
      </c>
      <c r="J54" s="17" t="s">
        <v>154</v>
      </c>
      <c r="K54" s="17" t="s">
        <v>176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>
        <v>1089</v>
      </c>
    </row>
    <row r="55" spans="1:27">
      <c r="A55" s="17" t="s">
        <v>175</v>
      </c>
      <c r="B55" s="17" t="s">
        <v>179</v>
      </c>
      <c r="C55" s="17" t="s">
        <v>241</v>
      </c>
      <c r="D55" s="17" t="s">
        <v>4</v>
      </c>
      <c r="E55" s="17" t="s">
        <v>52</v>
      </c>
      <c r="F55" s="17" t="s">
        <v>157</v>
      </c>
      <c r="G55" s="17" t="s">
        <v>158</v>
      </c>
      <c r="H55" s="17" t="s">
        <v>181</v>
      </c>
      <c r="I55" s="17" t="s">
        <v>180</v>
      </c>
      <c r="J55" s="17" t="s">
        <v>154</v>
      </c>
      <c r="K55" s="17" t="s">
        <v>177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939</v>
      </c>
    </row>
    <row r="56" spans="1:27">
      <c r="A56" s="17" t="s">
        <v>182</v>
      </c>
      <c r="B56" s="17" t="s">
        <v>183</v>
      </c>
      <c r="C56" s="17" t="s">
        <v>242</v>
      </c>
      <c r="D56" s="17" t="s">
        <v>4</v>
      </c>
      <c r="E56" s="17" t="s">
        <v>52</v>
      </c>
      <c r="F56" s="17" t="s">
        <v>184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1149</v>
      </c>
    </row>
    <row r="57" spans="1:27">
      <c r="A57" s="17" t="s">
        <v>185</v>
      </c>
      <c r="B57" s="17" t="s">
        <v>186</v>
      </c>
      <c r="C57" s="17" t="s">
        <v>243</v>
      </c>
      <c r="D57" s="17" t="s">
        <v>4</v>
      </c>
      <c r="E57" s="17" t="s">
        <v>52</v>
      </c>
      <c r="F57" s="17" t="s">
        <v>157</v>
      </c>
      <c r="G57" s="17" t="s">
        <v>158</v>
      </c>
      <c r="H57" s="17" t="s">
        <v>181</v>
      </c>
      <c r="I57" s="17" t="s">
        <v>29</v>
      </c>
      <c r="J57" s="17" t="s">
        <v>156</v>
      </c>
      <c r="K57" s="17" t="s">
        <v>161</v>
      </c>
      <c r="L57" s="17" t="s">
        <v>188</v>
      </c>
      <c r="M57" s="17" t="s">
        <v>189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>
        <v>579</v>
      </c>
    </row>
    <row r="58" spans="1:27">
      <c r="A58" s="17" t="s">
        <v>1693</v>
      </c>
      <c r="B58" s="17" t="s">
        <v>187</v>
      </c>
      <c r="C58" s="17" t="s">
        <v>244</v>
      </c>
      <c r="D58" s="17" t="s">
        <v>4</v>
      </c>
      <c r="E58" s="17" t="s">
        <v>52</v>
      </c>
      <c r="F58" s="17" t="s">
        <v>157</v>
      </c>
      <c r="G58" s="17" t="s">
        <v>158</v>
      </c>
      <c r="H58" s="17" t="s">
        <v>181</v>
      </c>
      <c r="I58" s="17" t="s">
        <v>29</v>
      </c>
      <c r="J58" s="17" t="s">
        <v>156</v>
      </c>
      <c r="K58" s="17" t="s">
        <v>161</v>
      </c>
      <c r="L58" s="17" t="s">
        <v>188</v>
      </c>
      <c r="M58" s="17" t="s">
        <v>190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479</v>
      </c>
    </row>
    <row r="59" spans="1:27">
      <c r="A59" s="17" t="s">
        <v>191</v>
      </c>
      <c r="B59" s="17" t="s">
        <v>211</v>
      </c>
      <c r="C59" s="17" t="s">
        <v>245</v>
      </c>
      <c r="D59" s="17" t="s">
        <v>63</v>
      </c>
      <c r="E59" s="17" t="s">
        <v>52</v>
      </c>
      <c r="F59" s="17" t="s">
        <v>192</v>
      </c>
      <c r="G59" s="17" t="s">
        <v>193</v>
      </c>
      <c r="H59" s="17" t="s">
        <v>194</v>
      </c>
      <c r="I59" s="17" t="s">
        <v>195</v>
      </c>
      <c r="J59" s="17" t="s">
        <v>196</v>
      </c>
      <c r="K59" s="17" t="s">
        <v>197</v>
      </c>
      <c r="L59" s="17" t="s">
        <v>198</v>
      </c>
      <c r="M59" s="17" t="s">
        <v>199</v>
      </c>
      <c r="N59" s="17" t="s">
        <v>200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>
        <v>1649</v>
      </c>
    </row>
    <row r="60" spans="1:27">
      <c r="A60" s="17" t="s">
        <v>229</v>
      </c>
      <c r="B60" s="17" t="s">
        <v>212</v>
      </c>
      <c r="C60" s="17" t="s">
        <v>246</v>
      </c>
      <c r="D60" s="17" t="s">
        <v>4</v>
      </c>
      <c r="E60" s="17" t="s">
        <v>52</v>
      </c>
      <c r="F60" s="17" t="s">
        <v>192</v>
      </c>
      <c r="G60" s="17" t="s">
        <v>218</v>
      </c>
      <c r="H60" s="17" t="s">
        <v>194</v>
      </c>
      <c r="I60" s="17" t="s">
        <v>195</v>
      </c>
      <c r="J60" s="17" t="s">
        <v>196</v>
      </c>
      <c r="K60" s="17" t="s">
        <v>197</v>
      </c>
      <c r="L60" s="17" t="s">
        <v>198</v>
      </c>
      <c r="M60" s="17" t="s">
        <v>199</v>
      </c>
      <c r="N60" s="17" t="s">
        <v>202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1579</v>
      </c>
    </row>
    <row r="61" spans="1:27">
      <c r="A61" s="17" t="s">
        <v>201</v>
      </c>
      <c r="B61" s="17" t="s">
        <v>212</v>
      </c>
      <c r="C61" s="17" t="s">
        <v>246</v>
      </c>
      <c r="D61" s="17" t="s">
        <v>4</v>
      </c>
      <c r="E61" s="17" t="s">
        <v>52</v>
      </c>
      <c r="F61" s="17" t="s">
        <v>192</v>
      </c>
      <c r="G61" s="17" t="s">
        <v>193</v>
      </c>
      <c r="H61" s="17" t="s">
        <v>194</v>
      </c>
      <c r="I61" s="17" t="s">
        <v>195</v>
      </c>
      <c r="J61" s="17" t="s">
        <v>196</v>
      </c>
      <c r="K61" s="17" t="s">
        <v>197</v>
      </c>
      <c r="L61" s="17" t="s">
        <v>198</v>
      </c>
      <c r="M61" s="17" t="s">
        <v>199</v>
      </c>
      <c r="N61" s="17" t="s">
        <v>202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v>1529</v>
      </c>
    </row>
    <row r="62" spans="1:27">
      <c r="A62" s="17" t="s">
        <v>203</v>
      </c>
      <c r="B62" s="17" t="s">
        <v>2032</v>
      </c>
      <c r="C62" s="17" t="s">
        <v>240</v>
      </c>
      <c r="D62" s="17" t="s">
        <v>63</v>
      </c>
      <c r="E62" s="17" t="s">
        <v>52</v>
      </c>
      <c r="F62" s="17" t="s">
        <v>192</v>
      </c>
      <c r="G62" s="17" t="s">
        <v>193</v>
      </c>
      <c r="H62" s="17" t="s">
        <v>194</v>
      </c>
      <c r="I62" s="17" t="s">
        <v>195</v>
      </c>
      <c r="J62" s="17" t="s">
        <v>213</v>
      </c>
      <c r="K62" s="17" t="s">
        <v>197</v>
      </c>
      <c r="L62" s="17" t="s">
        <v>198</v>
      </c>
      <c r="M62" s="17" t="s">
        <v>199</v>
      </c>
      <c r="N62" s="17" t="s">
        <v>214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1489</v>
      </c>
    </row>
    <row r="63" spans="1:27">
      <c r="A63" s="17" t="s">
        <v>205</v>
      </c>
      <c r="B63" s="17" t="s">
        <v>2033</v>
      </c>
      <c r="C63" s="17" t="s">
        <v>240</v>
      </c>
      <c r="D63" s="17" t="s">
        <v>4</v>
      </c>
      <c r="E63" s="17" t="s">
        <v>52</v>
      </c>
      <c r="F63" s="17" t="s">
        <v>192</v>
      </c>
      <c r="G63" s="17" t="s">
        <v>218</v>
      </c>
      <c r="H63" s="17" t="s">
        <v>194</v>
      </c>
      <c r="I63" s="17" t="s">
        <v>195</v>
      </c>
      <c r="J63" s="17" t="s">
        <v>215</v>
      </c>
      <c r="K63" s="17" t="s">
        <v>197</v>
      </c>
      <c r="L63" s="17" t="s">
        <v>198</v>
      </c>
      <c r="M63" s="17" t="s">
        <v>216</v>
      </c>
      <c r="N63" s="17" t="s">
        <v>217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1429</v>
      </c>
    </row>
    <row r="64" spans="1:27">
      <c r="A64" s="17" t="s">
        <v>204</v>
      </c>
      <c r="B64" s="17" t="s">
        <v>208</v>
      </c>
      <c r="C64" s="17" t="s">
        <v>247</v>
      </c>
      <c r="D64" s="17" t="s">
        <v>4</v>
      </c>
      <c r="E64" s="17" t="s">
        <v>52</v>
      </c>
      <c r="F64" s="17" t="s">
        <v>192</v>
      </c>
      <c r="G64" s="17" t="s">
        <v>193</v>
      </c>
      <c r="H64" s="17" t="s">
        <v>194</v>
      </c>
      <c r="I64" s="17" t="s">
        <v>195</v>
      </c>
      <c r="J64" s="17" t="s">
        <v>215</v>
      </c>
      <c r="K64" s="17" t="s">
        <v>197</v>
      </c>
      <c r="L64" s="17" t="s">
        <v>198</v>
      </c>
      <c r="M64" s="17" t="s">
        <v>216</v>
      </c>
      <c r="N64" s="17" t="s">
        <v>217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1319</v>
      </c>
    </row>
    <row r="65" spans="1:25">
      <c r="A65" s="17" t="s">
        <v>2034</v>
      </c>
      <c r="B65" s="17" t="s">
        <v>2035</v>
      </c>
      <c r="C65" s="17" t="s">
        <v>2036</v>
      </c>
      <c r="D65" s="17" t="s">
        <v>63</v>
      </c>
      <c r="E65" s="17" t="s">
        <v>52</v>
      </c>
      <c r="F65" s="17" t="s">
        <v>192</v>
      </c>
      <c r="G65" s="17" t="s">
        <v>193</v>
      </c>
      <c r="H65" s="17" t="s">
        <v>194</v>
      </c>
      <c r="I65" s="17" t="s">
        <v>195</v>
      </c>
      <c r="J65" s="17" t="s">
        <v>219</v>
      </c>
      <c r="K65" s="17" t="s">
        <v>197</v>
      </c>
      <c r="L65" s="17" t="s">
        <v>220</v>
      </c>
      <c r="M65" s="17" t="s">
        <v>221</v>
      </c>
      <c r="N65" s="17" t="s">
        <v>222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1319</v>
      </c>
    </row>
    <row r="66" spans="1:25">
      <c r="A66" s="17" t="s">
        <v>230</v>
      </c>
      <c r="B66" s="17" t="s">
        <v>2035</v>
      </c>
      <c r="C66" s="17" t="s">
        <v>2036</v>
      </c>
      <c r="D66" s="17" t="s">
        <v>4</v>
      </c>
      <c r="E66" s="17" t="s">
        <v>52</v>
      </c>
      <c r="F66" s="17" t="s">
        <v>192</v>
      </c>
      <c r="G66" s="17" t="s">
        <v>218</v>
      </c>
      <c r="H66" s="17" t="s">
        <v>194</v>
      </c>
      <c r="I66" s="17" t="s">
        <v>195</v>
      </c>
      <c r="J66" s="17" t="s">
        <v>223</v>
      </c>
      <c r="K66" s="17" t="s">
        <v>197</v>
      </c>
      <c r="L66" s="17" t="s">
        <v>220</v>
      </c>
      <c r="M66" s="17" t="s">
        <v>224</v>
      </c>
      <c r="N66" s="17" t="s">
        <v>225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1269</v>
      </c>
    </row>
    <row r="67" spans="1:25">
      <c r="A67" s="17" t="s">
        <v>206</v>
      </c>
      <c r="B67" s="17" t="s">
        <v>209</v>
      </c>
      <c r="C67" s="17" t="s">
        <v>248</v>
      </c>
      <c r="D67" s="17" t="s">
        <v>4</v>
      </c>
      <c r="E67" s="17" t="s">
        <v>52</v>
      </c>
      <c r="F67" s="17" t="s">
        <v>192</v>
      </c>
      <c r="G67" s="17" t="s">
        <v>193</v>
      </c>
      <c r="H67" s="17" t="s">
        <v>194</v>
      </c>
      <c r="I67" s="17" t="s">
        <v>195</v>
      </c>
      <c r="J67" s="17" t="s">
        <v>223</v>
      </c>
      <c r="K67" s="17" t="s">
        <v>197</v>
      </c>
      <c r="L67" s="17" t="s">
        <v>220</v>
      </c>
      <c r="M67" s="17" t="s">
        <v>224</v>
      </c>
      <c r="N67" s="17" t="s">
        <v>225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1219</v>
      </c>
    </row>
    <row r="68" spans="1:25">
      <c r="A68" s="17" t="s">
        <v>207</v>
      </c>
      <c r="B68" s="17" t="s">
        <v>210</v>
      </c>
      <c r="C68" s="17" t="s">
        <v>249</v>
      </c>
      <c r="D68" s="17" t="s">
        <v>4</v>
      </c>
      <c r="E68" s="17" t="s">
        <v>52</v>
      </c>
      <c r="F68" s="17" t="s">
        <v>192</v>
      </c>
      <c r="G68" s="17" t="s">
        <v>193</v>
      </c>
      <c r="H68" s="17" t="s">
        <v>226</v>
      </c>
      <c r="I68" s="17" t="s">
        <v>197</v>
      </c>
      <c r="J68" s="17" t="s">
        <v>227</v>
      </c>
      <c r="K68" s="17" t="s">
        <v>228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>
        <v>929</v>
      </c>
    </row>
    <row r="69" spans="1:25">
      <c r="A69" s="17" t="s">
        <v>231</v>
      </c>
      <c r="B69" s="17" t="s">
        <v>232</v>
      </c>
      <c r="C69" s="17" t="s">
        <v>247</v>
      </c>
      <c r="D69" s="17" t="s">
        <v>4</v>
      </c>
      <c r="E69" s="17" t="s">
        <v>5</v>
      </c>
      <c r="F69" s="17" t="s">
        <v>251</v>
      </c>
      <c r="G69" s="17" t="s">
        <v>254</v>
      </c>
      <c r="H69" s="17" t="s">
        <v>255</v>
      </c>
      <c r="I69" s="17" t="s">
        <v>29</v>
      </c>
      <c r="J69" s="17" t="s">
        <v>256</v>
      </c>
      <c r="K69" s="17" t="s">
        <v>257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>
        <v>1659</v>
      </c>
    </row>
    <row r="70" spans="1:25">
      <c r="A70" s="17" t="s">
        <v>233</v>
      </c>
      <c r="B70" s="17" t="s">
        <v>236</v>
      </c>
      <c r="C70" s="17" t="s">
        <v>247</v>
      </c>
      <c r="D70" s="17" t="s">
        <v>4</v>
      </c>
      <c r="E70" s="17" t="s">
        <v>52</v>
      </c>
      <c r="F70" s="17" t="s">
        <v>251</v>
      </c>
      <c r="G70" s="17" t="s">
        <v>254</v>
      </c>
      <c r="H70" s="17" t="s">
        <v>29</v>
      </c>
      <c r="I70" s="17" t="s">
        <v>256</v>
      </c>
      <c r="J70" s="17" t="s">
        <v>257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>
        <v>1549</v>
      </c>
    </row>
    <row r="71" spans="1:25">
      <c r="A71" s="17" t="s">
        <v>234</v>
      </c>
      <c r="B71" s="17" t="s">
        <v>237</v>
      </c>
      <c r="C71" s="17" t="s">
        <v>250</v>
      </c>
      <c r="D71" s="17" t="s">
        <v>4</v>
      </c>
      <c r="E71" s="17" t="s">
        <v>52</v>
      </c>
      <c r="F71" s="17" t="s">
        <v>252</v>
      </c>
      <c r="G71" s="17" t="s">
        <v>254</v>
      </c>
      <c r="H71" s="17" t="s">
        <v>18</v>
      </c>
      <c r="I71" s="17" t="s">
        <v>258</v>
      </c>
      <c r="J71" s="17" t="s">
        <v>259</v>
      </c>
      <c r="K71" s="17" t="s">
        <v>113</v>
      </c>
      <c r="L71" s="17" t="s">
        <v>29</v>
      </c>
      <c r="M71" s="17" t="s">
        <v>260</v>
      </c>
      <c r="N71" s="17" t="s">
        <v>177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v>1299</v>
      </c>
    </row>
    <row r="72" spans="1:25">
      <c r="A72" s="17" t="s">
        <v>235</v>
      </c>
      <c r="B72" s="17" t="s">
        <v>237</v>
      </c>
      <c r="C72" s="17" t="s">
        <v>250</v>
      </c>
      <c r="D72" s="17" t="s">
        <v>4</v>
      </c>
      <c r="E72" s="17" t="s">
        <v>52</v>
      </c>
      <c r="F72" s="17" t="s">
        <v>252</v>
      </c>
      <c r="G72" s="17" t="s">
        <v>254</v>
      </c>
      <c r="H72" s="17" t="s">
        <v>29</v>
      </c>
      <c r="I72" s="17" t="s">
        <v>260</v>
      </c>
      <c r="J72" s="17" t="s">
        <v>177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>
        <v>1159</v>
      </c>
    </row>
    <row r="73" spans="1:25">
      <c r="A73" s="17" t="s">
        <v>1694</v>
      </c>
      <c r="B73" s="17" t="s">
        <v>238</v>
      </c>
      <c r="C73" s="17" t="s">
        <v>244</v>
      </c>
      <c r="D73" s="17" t="s">
        <v>4</v>
      </c>
      <c r="E73" s="17" t="s">
        <v>52</v>
      </c>
      <c r="F73" s="17" t="s">
        <v>253</v>
      </c>
      <c r="G73" s="17" t="s">
        <v>29</v>
      </c>
      <c r="H73" s="17" t="s">
        <v>223</v>
      </c>
      <c r="I73" s="17" t="s">
        <v>261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>
        <v>759</v>
      </c>
    </row>
    <row r="74" spans="1:25">
      <c r="A74" s="17" t="s">
        <v>262</v>
      </c>
      <c r="B74" s="17" t="s">
        <v>263</v>
      </c>
      <c r="C74" s="17" t="s">
        <v>266</v>
      </c>
      <c r="D74" s="17" t="s">
        <v>267</v>
      </c>
      <c r="E74" s="17" t="s">
        <v>273</v>
      </c>
      <c r="F74" s="17" t="s">
        <v>269</v>
      </c>
      <c r="G74" s="17" t="s">
        <v>270</v>
      </c>
      <c r="H74" s="17" t="s">
        <v>271</v>
      </c>
      <c r="I74" s="17" t="s">
        <v>268</v>
      </c>
      <c r="J74" s="17" t="s">
        <v>272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>
        <v>349</v>
      </c>
    </row>
    <row r="75" spans="1:25">
      <c r="A75" s="17" t="s">
        <v>262</v>
      </c>
      <c r="B75" s="17" t="s">
        <v>263</v>
      </c>
      <c r="C75" s="17" t="s">
        <v>266</v>
      </c>
      <c r="D75" s="17" t="s">
        <v>267</v>
      </c>
      <c r="E75" s="17" t="s">
        <v>52</v>
      </c>
      <c r="F75" s="17" t="s">
        <v>269</v>
      </c>
      <c r="G75" s="17" t="s">
        <v>270</v>
      </c>
      <c r="H75" s="17" t="s">
        <v>271</v>
      </c>
      <c r="I75" s="17" t="s">
        <v>268</v>
      </c>
      <c r="J75" s="17" t="s">
        <v>272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>
        <v>299</v>
      </c>
    </row>
    <row r="76" spans="1:25">
      <c r="A76" s="17" t="s">
        <v>264</v>
      </c>
      <c r="B76" s="17" t="s">
        <v>265</v>
      </c>
      <c r="C76" s="17" t="s">
        <v>274</v>
      </c>
      <c r="D76" s="17" t="s">
        <v>275</v>
      </c>
      <c r="E76" s="17" t="s">
        <v>279</v>
      </c>
      <c r="F76" s="17" t="s">
        <v>277</v>
      </c>
      <c r="G76" s="17" t="s">
        <v>278</v>
      </c>
      <c r="H76" s="17" t="s">
        <v>276</v>
      </c>
      <c r="I76" s="17" t="s">
        <v>280</v>
      </c>
      <c r="J76" s="17" t="s">
        <v>281</v>
      </c>
      <c r="K76" s="17" t="s">
        <v>282</v>
      </c>
      <c r="L76" s="17" t="s">
        <v>283</v>
      </c>
      <c r="M76" s="17" t="s">
        <v>284</v>
      </c>
      <c r="N76" s="17" t="s">
        <v>285</v>
      </c>
      <c r="O76" s="17" t="s">
        <v>286</v>
      </c>
      <c r="P76" s="17"/>
      <c r="Q76" s="17"/>
      <c r="R76" s="17"/>
      <c r="S76" s="17"/>
      <c r="T76" s="17"/>
      <c r="U76" s="17"/>
      <c r="V76" s="17"/>
      <c r="W76" s="17"/>
      <c r="X76" s="17"/>
      <c r="Y76" s="17">
        <v>1199</v>
      </c>
    </row>
    <row r="77" spans="1:25">
      <c r="A77" s="17" t="s">
        <v>287</v>
      </c>
      <c r="B77" s="17" t="s">
        <v>313</v>
      </c>
      <c r="C77" s="17" t="s">
        <v>289</v>
      </c>
      <c r="D77" s="17" t="s">
        <v>290</v>
      </c>
      <c r="E77" s="17" t="s">
        <v>304</v>
      </c>
      <c r="F77" s="17" t="s">
        <v>291</v>
      </c>
      <c r="G77" s="17" t="s">
        <v>292</v>
      </c>
      <c r="H77" s="17" t="s">
        <v>293</v>
      </c>
      <c r="I77" s="17" t="s">
        <v>294</v>
      </c>
      <c r="J77" s="17" t="s">
        <v>295</v>
      </c>
      <c r="K77" s="17" t="s">
        <v>296</v>
      </c>
      <c r="L77" s="17" t="s">
        <v>297</v>
      </c>
      <c r="M77" s="17" t="s">
        <v>298</v>
      </c>
      <c r="N77" s="17" t="s">
        <v>299</v>
      </c>
      <c r="O77" s="17" t="s">
        <v>300</v>
      </c>
      <c r="P77" s="17" t="s">
        <v>301</v>
      </c>
      <c r="Q77" s="17" t="s">
        <v>302</v>
      </c>
      <c r="R77" s="17" t="s">
        <v>303</v>
      </c>
      <c r="S77" s="17"/>
      <c r="T77" s="17"/>
      <c r="U77" s="17"/>
      <c r="V77" s="17"/>
      <c r="W77" s="17"/>
      <c r="X77" s="17"/>
      <c r="Y77" s="17">
        <v>2099</v>
      </c>
    </row>
    <row r="78" spans="1:25">
      <c r="A78" s="17" t="s">
        <v>288</v>
      </c>
      <c r="B78" s="17" t="s">
        <v>313</v>
      </c>
      <c r="C78" s="17" t="s">
        <v>289</v>
      </c>
      <c r="D78" s="17" t="s">
        <v>290</v>
      </c>
      <c r="E78" s="17" t="s">
        <v>305</v>
      </c>
      <c r="F78" s="17" t="s">
        <v>291</v>
      </c>
      <c r="G78" s="17" t="s">
        <v>292</v>
      </c>
      <c r="H78" s="17" t="s">
        <v>293</v>
      </c>
      <c r="I78" s="17" t="s">
        <v>294</v>
      </c>
      <c r="J78" s="17" t="s">
        <v>295</v>
      </c>
      <c r="K78" s="17" t="s">
        <v>296</v>
      </c>
      <c r="L78" s="17" t="s">
        <v>297</v>
      </c>
      <c r="M78" s="17" t="s">
        <v>298</v>
      </c>
      <c r="N78" s="17" t="s">
        <v>299</v>
      </c>
      <c r="O78" s="17" t="s">
        <v>300</v>
      </c>
      <c r="P78" s="17" t="s">
        <v>301</v>
      </c>
      <c r="Q78" s="17" t="s">
        <v>302</v>
      </c>
      <c r="R78" s="17" t="s">
        <v>303</v>
      </c>
      <c r="S78" s="17"/>
      <c r="T78" s="17"/>
      <c r="U78" s="17"/>
      <c r="V78" s="17"/>
      <c r="W78" s="17"/>
      <c r="X78" s="17"/>
      <c r="Y78" s="17">
        <v>2099</v>
      </c>
    </row>
    <row r="79" spans="1:25">
      <c r="A79" s="17" t="s">
        <v>2089</v>
      </c>
      <c r="B79" s="17" t="s">
        <v>313</v>
      </c>
      <c r="C79" s="17" t="s">
        <v>289</v>
      </c>
      <c r="D79" s="17" t="s">
        <v>290</v>
      </c>
      <c r="E79" s="17" t="s">
        <v>306</v>
      </c>
      <c r="F79" s="17" t="s">
        <v>291</v>
      </c>
      <c r="G79" s="17" t="s">
        <v>292</v>
      </c>
      <c r="H79" s="17" t="s">
        <v>293</v>
      </c>
      <c r="I79" s="17" t="s">
        <v>294</v>
      </c>
      <c r="J79" s="17" t="s">
        <v>295</v>
      </c>
      <c r="K79" s="17" t="s">
        <v>296</v>
      </c>
      <c r="L79" s="17" t="s">
        <v>297</v>
      </c>
      <c r="M79" s="17" t="s">
        <v>298</v>
      </c>
      <c r="N79" s="17" t="s">
        <v>299</v>
      </c>
      <c r="O79" s="17" t="s">
        <v>300</v>
      </c>
      <c r="P79" s="17" t="s">
        <v>301</v>
      </c>
      <c r="Q79" s="17" t="s">
        <v>302</v>
      </c>
      <c r="R79" s="17" t="s">
        <v>303</v>
      </c>
      <c r="S79" s="17"/>
      <c r="T79" s="17"/>
      <c r="U79" s="17"/>
      <c r="V79" s="17"/>
      <c r="W79" s="17"/>
      <c r="X79" s="17"/>
      <c r="Y79" s="17">
        <v>2099</v>
      </c>
    </row>
    <row r="80" spans="1:25">
      <c r="A80" s="17" t="s">
        <v>307</v>
      </c>
      <c r="B80" s="17" t="s">
        <v>313</v>
      </c>
      <c r="C80" s="17" t="s">
        <v>289</v>
      </c>
      <c r="D80" s="17" t="s">
        <v>290</v>
      </c>
      <c r="E80" s="17" t="s">
        <v>52</v>
      </c>
      <c r="F80" s="17" t="s">
        <v>291</v>
      </c>
      <c r="G80" s="17" t="s">
        <v>292</v>
      </c>
      <c r="H80" s="17" t="s">
        <v>293</v>
      </c>
      <c r="I80" s="17" t="s">
        <v>310</v>
      </c>
      <c r="J80" s="17" t="s">
        <v>295</v>
      </c>
      <c r="K80" s="17" t="s">
        <v>296</v>
      </c>
      <c r="L80" s="17" t="s">
        <v>297</v>
      </c>
      <c r="M80" s="17" t="s">
        <v>298</v>
      </c>
      <c r="N80" s="17" t="s">
        <v>299</v>
      </c>
      <c r="O80" s="17" t="s">
        <v>301</v>
      </c>
      <c r="P80" s="17" t="s">
        <v>303</v>
      </c>
      <c r="Q80" s="17"/>
      <c r="R80" s="17"/>
      <c r="S80" s="17"/>
      <c r="T80" s="17"/>
      <c r="U80" s="17"/>
      <c r="V80" s="17"/>
      <c r="W80" s="17"/>
      <c r="X80" s="17"/>
      <c r="Y80" s="17">
        <v>1899</v>
      </c>
    </row>
    <row r="81" spans="1:25">
      <c r="A81" s="17" t="s">
        <v>308</v>
      </c>
      <c r="B81" s="17" t="s">
        <v>313</v>
      </c>
      <c r="C81" s="17" t="s">
        <v>289</v>
      </c>
      <c r="D81" s="17" t="s">
        <v>290</v>
      </c>
      <c r="E81" s="17" t="s">
        <v>52</v>
      </c>
      <c r="F81" s="17" t="s">
        <v>291</v>
      </c>
      <c r="G81" s="17" t="s">
        <v>292</v>
      </c>
      <c r="H81" s="17" t="s">
        <v>293</v>
      </c>
      <c r="I81" s="17" t="s">
        <v>294</v>
      </c>
      <c r="J81" s="17" t="s">
        <v>295</v>
      </c>
      <c r="K81" s="17" t="s">
        <v>296</v>
      </c>
      <c r="L81" s="17" t="s">
        <v>297</v>
      </c>
      <c r="M81" s="17" t="s">
        <v>298</v>
      </c>
      <c r="N81" s="17" t="s">
        <v>299</v>
      </c>
      <c r="O81" s="17" t="s">
        <v>300</v>
      </c>
      <c r="P81" s="17" t="s">
        <v>301</v>
      </c>
      <c r="Q81" s="17" t="s">
        <v>302</v>
      </c>
      <c r="R81" s="17" t="s">
        <v>303</v>
      </c>
      <c r="S81" s="17"/>
      <c r="T81" s="17"/>
      <c r="U81" s="17"/>
      <c r="V81" s="17"/>
      <c r="W81" s="17"/>
      <c r="X81" s="17"/>
      <c r="Y81" s="17">
        <v>1979</v>
      </c>
    </row>
    <row r="82" spans="1:25">
      <c r="A82" s="17" t="s">
        <v>325</v>
      </c>
      <c r="B82" s="17" t="s">
        <v>326</v>
      </c>
      <c r="C82" s="17" t="s">
        <v>327</v>
      </c>
      <c r="D82" s="17" t="s">
        <v>328</v>
      </c>
      <c r="E82" s="17" t="s">
        <v>52</v>
      </c>
      <c r="F82" s="17" t="s">
        <v>351</v>
      </c>
      <c r="G82" s="17" t="s">
        <v>319</v>
      </c>
      <c r="H82" s="17" t="s">
        <v>2090</v>
      </c>
      <c r="I82" s="17" t="s">
        <v>2091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>
        <v>1629</v>
      </c>
    </row>
    <row r="83" spans="1:25">
      <c r="A83" s="17" t="s">
        <v>311</v>
      </c>
      <c r="B83" s="17" t="s">
        <v>312</v>
      </c>
      <c r="C83" s="17" t="s">
        <v>289</v>
      </c>
      <c r="D83" s="17" t="s">
        <v>317</v>
      </c>
      <c r="E83" s="17" t="s">
        <v>305</v>
      </c>
      <c r="F83" s="17" t="s">
        <v>318</v>
      </c>
      <c r="G83" s="17" t="s">
        <v>319</v>
      </c>
      <c r="H83" s="17" t="s">
        <v>292</v>
      </c>
      <c r="I83" s="17" t="s">
        <v>293</v>
      </c>
      <c r="J83" s="17" t="s">
        <v>310</v>
      </c>
      <c r="K83" s="17" t="s">
        <v>320</v>
      </c>
      <c r="L83" s="17" t="s">
        <v>321</v>
      </c>
      <c r="M83" s="17" t="s">
        <v>297</v>
      </c>
      <c r="N83" s="17" t="s">
        <v>322</v>
      </c>
      <c r="O83" s="17" t="s">
        <v>299</v>
      </c>
      <c r="P83" s="17" t="s">
        <v>323</v>
      </c>
      <c r="Q83" s="17" t="s">
        <v>324</v>
      </c>
      <c r="R83" s="17" t="s">
        <v>303</v>
      </c>
      <c r="S83" s="17"/>
      <c r="T83" s="17"/>
      <c r="U83" s="17"/>
      <c r="V83" s="17"/>
      <c r="W83" s="17"/>
      <c r="X83" s="17"/>
      <c r="Y83" s="17">
        <v>1749</v>
      </c>
    </row>
    <row r="84" spans="1:25">
      <c r="A84" s="17" t="s">
        <v>314</v>
      </c>
      <c r="B84" s="17" t="s">
        <v>312</v>
      </c>
      <c r="C84" s="17" t="s">
        <v>289</v>
      </c>
      <c r="D84" s="17" t="s">
        <v>317</v>
      </c>
      <c r="E84" s="17" t="s">
        <v>304</v>
      </c>
      <c r="F84" s="17" t="s">
        <v>318</v>
      </c>
      <c r="G84" s="17" t="s">
        <v>319</v>
      </c>
      <c r="H84" s="17" t="s">
        <v>292</v>
      </c>
      <c r="I84" s="17" t="s">
        <v>293</v>
      </c>
      <c r="J84" s="17" t="s">
        <v>310</v>
      </c>
      <c r="K84" s="17" t="s">
        <v>320</v>
      </c>
      <c r="L84" s="17" t="s">
        <v>321</v>
      </c>
      <c r="M84" s="17" t="s">
        <v>297</v>
      </c>
      <c r="N84" s="17" t="s">
        <v>322</v>
      </c>
      <c r="O84" s="17" t="s">
        <v>299</v>
      </c>
      <c r="P84" s="17" t="s">
        <v>323</v>
      </c>
      <c r="Q84" s="17" t="s">
        <v>324</v>
      </c>
      <c r="R84" s="17" t="s">
        <v>303</v>
      </c>
      <c r="S84" s="17"/>
      <c r="T84" s="17"/>
      <c r="U84" s="17"/>
      <c r="V84" s="17"/>
      <c r="W84" s="17"/>
      <c r="X84" s="17"/>
      <c r="Y84" s="17">
        <v>1749</v>
      </c>
    </row>
    <row r="85" spans="1:25">
      <c r="A85" s="17" t="s">
        <v>315</v>
      </c>
      <c r="B85" s="17" t="s">
        <v>312</v>
      </c>
      <c r="C85" s="17" t="s">
        <v>289</v>
      </c>
      <c r="D85" s="17" t="s">
        <v>317</v>
      </c>
      <c r="E85" s="17" t="s">
        <v>135</v>
      </c>
      <c r="F85" s="17" t="s">
        <v>318</v>
      </c>
      <c r="G85" s="17" t="s">
        <v>319</v>
      </c>
      <c r="H85" s="17" t="s">
        <v>292</v>
      </c>
      <c r="I85" s="17" t="s">
        <v>293</v>
      </c>
      <c r="J85" s="17" t="s">
        <v>310</v>
      </c>
      <c r="K85" s="17" t="s">
        <v>320</v>
      </c>
      <c r="L85" s="17" t="s">
        <v>321</v>
      </c>
      <c r="M85" s="17" t="s">
        <v>297</v>
      </c>
      <c r="N85" s="17" t="s">
        <v>322</v>
      </c>
      <c r="O85" s="17" t="s">
        <v>299</v>
      </c>
      <c r="P85" s="17" t="s">
        <v>323</v>
      </c>
      <c r="Q85" s="17" t="s">
        <v>324</v>
      </c>
      <c r="R85" s="17" t="s">
        <v>303</v>
      </c>
      <c r="S85" s="17"/>
      <c r="T85" s="17"/>
      <c r="U85" s="17"/>
      <c r="V85" s="17"/>
      <c r="W85" s="17"/>
      <c r="X85" s="17"/>
      <c r="Y85" s="17">
        <v>1749</v>
      </c>
    </row>
    <row r="86" spans="1:25">
      <c r="A86" s="17" t="s">
        <v>316</v>
      </c>
      <c r="B86" s="17" t="s">
        <v>312</v>
      </c>
      <c r="C86" s="17" t="s">
        <v>289</v>
      </c>
      <c r="D86" s="17" t="s">
        <v>317</v>
      </c>
      <c r="E86" s="17" t="s">
        <v>52</v>
      </c>
      <c r="F86" s="17" t="s">
        <v>318</v>
      </c>
      <c r="G86" s="17" t="s">
        <v>319</v>
      </c>
      <c r="H86" s="17" t="s">
        <v>292</v>
      </c>
      <c r="I86" s="17" t="s">
        <v>293</v>
      </c>
      <c r="J86" s="17" t="s">
        <v>310</v>
      </c>
      <c r="K86" s="17" t="s">
        <v>320</v>
      </c>
      <c r="L86" s="17" t="s">
        <v>321</v>
      </c>
      <c r="M86" s="17" t="s">
        <v>297</v>
      </c>
      <c r="N86" s="17" t="s">
        <v>322</v>
      </c>
      <c r="O86" s="17" t="s">
        <v>299</v>
      </c>
      <c r="P86" s="17" t="s">
        <v>323</v>
      </c>
      <c r="Q86" s="17" t="s">
        <v>324</v>
      </c>
      <c r="R86" s="17" t="s">
        <v>303</v>
      </c>
      <c r="S86" s="17"/>
      <c r="T86" s="17"/>
      <c r="U86" s="17"/>
      <c r="V86" s="17"/>
      <c r="W86" s="17"/>
      <c r="X86" s="17"/>
      <c r="Y86" s="17">
        <v>1599</v>
      </c>
    </row>
    <row r="87" spans="1:25">
      <c r="A87" s="17" t="s">
        <v>2115</v>
      </c>
      <c r="B87" s="17" t="s">
        <v>312</v>
      </c>
      <c r="C87" s="17" t="s">
        <v>289</v>
      </c>
      <c r="D87" s="17" t="s">
        <v>317</v>
      </c>
      <c r="E87" s="17" t="s">
        <v>52</v>
      </c>
      <c r="F87" s="17" t="s">
        <v>318</v>
      </c>
      <c r="G87" s="17" t="s">
        <v>291</v>
      </c>
      <c r="H87" s="17" t="s">
        <v>292</v>
      </c>
      <c r="I87" s="17" t="s">
        <v>293</v>
      </c>
      <c r="J87" s="17" t="s">
        <v>310</v>
      </c>
      <c r="K87" s="17" t="s">
        <v>2116</v>
      </c>
      <c r="L87" s="17" t="s">
        <v>321</v>
      </c>
      <c r="M87" s="17" t="s">
        <v>297</v>
      </c>
      <c r="N87" s="17" t="s">
        <v>322</v>
      </c>
      <c r="O87" s="17" t="s">
        <v>299</v>
      </c>
      <c r="P87" s="17" t="s">
        <v>323</v>
      </c>
      <c r="Q87" s="17" t="s">
        <v>324</v>
      </c>
      <c r="R87" s="17" t="s">
        <v>303</v>
      </c>
      <c r="S87" s="17"/>
      <c r="T87" s="17"/>
      <c r="U87" s="17"/>
      <c r="V87" s="17"/>
      <c r="W87" s="17"/>
      <c r="X87" s="17"/>
      <c r="Y87" s="17">
        <v>1599</v>
      </c>
    </row>
    <row r="88" spans="1:25">
      <c r="A88" s="17" t="s">
        <v>2085</v>
      </c>
      <c r="B88" s="17" t="s">
        <v>312</v>
      </c>
      <c r="C88" s="17" t="s">
        <v>289</v>
      </c>
      <c r="D88" s="17" t="s">
        <v>317</v>
      </c>
      <c r="E88" s="17" t="s">
        <v>52</v>
      </c>
      <c r="F88" s="17" t="s">
        <v>318</v>
      </c>
      <c r="G88" s="17" t="s">
        <v>319</v>
      </c>
      <c r="H88" s="17" t="s">
        <v>292</v>
      </c>
      <c r="I88" s="17" t="s">
        <v>293</v>
      </c>
      <c r="J88" s="17" t="s">
        <v>310</v>
      </c>
      <c r="K88" s="17" t="s">
        <v>320</v>
      </c>
      <c r="L88" s="17" t="s">
        <v>321</v>
      </c>
      <c r="M88" s="17" t="s">
        <v>297</v>
      </c>
      <c r="N88" s="17" t="s">
        <v>322</v>
      </c>
      <c r="O88" s="17" t="s">
        <v>299</v>
      </c>
      <c r="P88" s="17" t="s">
        <v>323</v>
      </c>
      <c r="Q88" s="17" t="s">
        <v>324</v>
      </c>
      <c r="R88" s="17" t="s">
        <v>303</v>
      </c>
      <c r="S88" s="17"/>
      <c r="T88" s="17"/>
      <c r="U88" s="17"/>
      <c r="V88" s="17"/>
      <c r="W88" s="17"/>
      <c r="X88" s="17"/>
      <c r="Y88" s="17">
        <v>1599</v>
      </c>
    </row>
    <row r="89" spans="1:25">
      <c r="A89" s="17" t="s">
        <v>329</v>
      </c>
      <c r="B89" s="17" t="s">
        <v>312</v>
      </c>
      <c r="C89" s="17" t="s">
        <v>289</v>
      </c>
      <c r="D89" s="17" t="s">
        <v>317</v>
      </c>
      <c r="E89" s="17" t="s">
        <v>135</v>
      </c>
      <c r="F89" s="17" t="s">
        <v>338</v>
      </c>
      <c r="G89" s="17" t="s">
        <v>292</v>
      </c>
      <c r="H89" s="17" t="s">
        <v>293</v>
      </c>
      <c r="I89" s="17" t="s">
        <v>310</v>
      </c>
      <c r="J89" s="17" t="s">
        <v>320</v>
      </c>
      <c r="K89" s="17" t="s">
        <v>321</v>
      </c>
      <c r="L89" s="17" t="s">
        <v>297</v>
      </c>
      <c r="M89" s="17" t="s">
        <v>322</v>
      </c>
      <c r="N89" s="17" t="s">
        <v>299</v>
      </c>
      <c r="O89" s="17" t="s">
        <v>303</v>
      </c>
      <c r="P89" s="17" t="s">
        <v>2130</v>
      </c>
      <c r="Q89" s="17"/>
      <c r="R89" s="17"/>
      <c r="S89" s="17"/>
      <c r="T89" s="17"/>
      <c r="U89" s="17"/>
      <c r="V89" s="17"/>
      <c r="W89" s="17"/>
      <c r="X89" s="17"/>
      <c r="Y89" s="17">
        <v>1599</v>
      </c>
    </row>
    <row r="90" spans="1:25">
      <c r="A90" s="17" t="s">
        <v>2046</v>
      </c>
      <c r="B90" s="17" t="s">
        <v>312</v>
      </c>
      <c r="C90" s="17" t="s">
        <v>289</v>
      </c>
      <c r="D90" s="17" t="s">
        <v>317</v>
      </c>
      <c r="E90" s="17" t="s">
        <v>52</v>
      </c>
      <c r="F90" s="17" t="s">
        <v>338</v>
      </c>
      <c r="G90" s="17" t="s">
        <v>292</v>
      </c>
      <c r="H90" s="17" t="s">
        <v>293</v>
      </c>
      <c r="I90" s="17" t="s">
        <v>310</v>
      </c>
      <c r="J90" s="17" t="s">
        <v>320</v>
      </c>
      <c r="K90" s="17" t="s">
        <v>321</v>
      </c>
      <c r="L90" s="17" t="s">
        <v>297</v>
      </c>
      <c r="M90" s="17" t="s">
        <v>322</v>
      </c>
      <c r="N90" s="17" t="s">
        <v>299</v>
      </c>
      <c r="O90" s="17" t="s">
        <v>303</v>
      </c>
      <c r="P90" s="17" t="s">
        <v>2130</v>
      </c>
      <c r="Q90" s="17"/>
      <c r="R90" s="17"/>
      <c r="S90" s="17"/>
      <c r="T90" s="17"/>
      <c r="U90" s="17"/>
      <c r="V90" s="17"/>
      <c r="W90" s="17"/>
      <c r="X90" s="17"/>
      <c r="Y90" s="17">
        <v>1399</v>
      </c>
    </row>
    <row r="91" spans="1:25">
      <c r="A91" s="17" t="s">
        <v>330</v>
      </c>
      <c r="B91" s="17" t="s">
        <v>312</v>
      </c>
      <c r="C91" s="17" t="s">
        <v>289</v>
      </c>
      <c r="D91" s="17" t="s">
        <v>317</v>
      </c>
      <c r="E91" s="17" t="s">
        <v>334</v>
      </c>
      <c r="F91" s="17" t="s">
        <v>318</v>
      </c>
      <c r="G91" s="17" t="s">
        <v>319</v>
      </c>
      <c r="H91" s="17" t="s">
        <v>292</v>
      </c>
      <c r="I91" s="17" t="s">
        <v>293</v>
      </c>
      <c r="J91" s="17" t="s">
        <v>310</v>
      </c>
      <c r="K91" s="17" t="s">
        <v>320</v>
      </c>
      <c r="L91" s="17" t="s">
        <v>321</v>
      </c>
      <c r="M91" s="17" t="s">
        <v>297</v>
      </c>
      <c r="N91" s="17" t="s">
        <v>322</v>
      </c>
      <c r="O91" s="17" t="s">
        <v>299</v>
      </c>
      <c r="P91" s="17" t="s">
        <v>323</v>
      </c>
      <c r="Q91" s="17" t="s">
        <v>324</v>
      </c>
      <c r="R91" s="17" t="s">
        <v>303</v>
      </c>
      <c r="S91" s="17"/>
      <c r="T91" s="17"/>
      <c r="U91" s="17"/>
      <c r="V91" s="17"/>
      <c r="W91" s="17"/>
      <c r="X91" s="17"/>
      <c r="Y91" s="17">
        <v>1699</v>
      </c>
    </row>
    <row r="92" spans="1:25">
      <c r="A92" s="17" t="s">
        <v>331</v>
      </c>
      <c r="B92" s="17" t="s">
        <v>312</v>
      </c>
      <c r="C92" s="17" t="s">
        <v>289</v>
      </c>
      <c r="D92" s="17" t="s">
        <v>317</v>
      </c>
      <c r="E92" s="17" t="s">
        <v>336</v>
      </c>
      <c r="F92" s="17" t="s">
        <v>318</v>
      </c>
      <c r="G92" s="17" t="s">
        <v>319</v>
      </c>
      <c r="H92" s="17" t="s">
        <v>292</v>
      </c>
      <c r="I92" s="17" t="s">
        <v>293</v>
      </c>
      <c r="J92" s="17" t="s">
        <v>310</v>
      </c>
      <c r="K92" s="17" t="s">
        <v>320</v>
      </c>
      <c r="L92" s="17" t="s">
        <v>321</v>
      </c>
      <c r="M92" s="17" t="s">
        <v>297</v>
      </c>
      <c r="N92" s="17" t="s">
        <v>322</v>
      </c>
      <c r="O92" s="17" t="s">
        <v>299</v>
      </c>
      <c r="P92" s="17" t="s">
        <v>323</v>
      </c>
      <c r="Q92" s="17" t="s">
        <v>324</v>
      </c>
      <c r="R92" s="17" t="s">
        <v>303</v>
      </c>
      <c r="S92" s="17"/>
      <c r="T92" s="17"/>
      <c r="U92" s="17"/>
      <c r="V92" s="17"/>
      <c r="W92" s="17"/>
      <c r="X92" s="17"/>
      <c r="Y92" s="17">
        <v>1699</v>
      </c>
    </row>
    <row r="93" spans="1:25">
      <c r="A93" s="17" t="s">
        <v>332</v>
      </c>
      <c r="B93" s="17" t="s">
        <v>312</v>
      </c>
      <c r="C93" s="17" t="s">
        <v>289</v>
      </c>
      <c r="D93" s="17" t="s">
        <v>317</v>
      </c>
      <c r="E93" s="17" t="s">
        <v>335</v>
      </c>
      <c r="F93" s="17" t="s">
        <v>318</v>
      </c>
      <c r="G93" s="17" t="s">
        <v>319</v>
      </c>
      <c r="H93" s="17" t="s">
        <v>292</v>
      </c>
      <c r="I93" s="17" t="s">
        <v>293</v>
      </c>
      <c r="J93" s="17" t="s">
        <v>310</v>
      </c>
      <c r="K93" s="17" t="s">
        <v>320</v>
      </c>
      <c r="L93" s="17" t="s">
        <v>321</v>
      </c>
      <c r="M93" s="17" t="s">
        <v>297</v>
      </c>
      <c r="N93" s="17" t="s">
        <v>322</v>
      </c>
      <c r="O93" s="17" t="s">
        <v>299</v>
      </c>
      <c r="P93" s="17" t="s">
        <v>323</v>
      </c>
      <c r="Q93" s="17" t="s">
        <v>324</v>
      </c>
      <c r="R93" s="17" t="s">
        <v>303</v>
      </c>
      <c r="S93" s="17"/>
      <c r="T93" s="17"/>
      <c r="U93" s="17"/>
      <c r="V93" s="17"/>
      <c r="W93" s="17"/>
      <c r="X93" s="17"/>
      <c r="Y93" s="17">
        <v>1699</v>
      </c>
    </row>
    <row r="94" spans="1:25">
      <c r="A94" s="17" t="s">
        <v>333</v>
      </c>
      <c r="B94" s="17" t="s">
        <v>312</v>
      </c>
      <c r="C94" s="17" t="s">
        <v>289</v>
      </c>
      <c r="D94" s="17" t="s">
        <v>317</v>
      </c>
      <c r="E94" s="17" t="s">
        <v>337</v>
      </c>
      <c r="F94" s="17" t="s">
        <v>318</v>
      </c>
      <c r="G94" s="17" t="s">
        <v>319</v>
      </c>
      <c r="H94" s="17" t="s">
        <v>292</v>
      </c>
      <c r="I94" s="17" t="s">
        <v>293</v>
      </c>
      <c r="J94" s="17" t="s">
        <v>310</v>
      </c>
      <c r="K94" s="17" t="s">
        <v>320</v>
      </c>
      <c r="L94" s="17" t="s">
        <v>321</v>
      </c>
      <c r="M94" s="17" t="s">
        <v>297</v>
      </c>
      <c r="N94" s="17" t="s">
        <v>322</v>
      </c>
      <c r="O94" s="17" t="s">
        <v>299</v>
      </c>
      <c r="P94" s="17" t="s">
        <v>323</v>
      </c>
      <c r="Q94" s="17" t="s">
        <v>324</v>
      </c>
      <c r="R94" s="17" t="s">
        <v>303</v>
      </c>
      <c r="S94" s="17"/>
      <c r="T94" s="17"/>
      <c r="U94" s="17"/>
      <c r="V94" s="17"/>
      <c r="W94" s="17"/>
      <c r="X94" s="17"/>
      <c r="Y94" s="17">
        <v>1699</v>
      </c>
    </row>
    <row r="95" spans="1:25">
      <c r="A95" s="17" t="s">
        <v>820</v>
      </c>
      <c r="B95" s="17" t="s">
        <v>341</v>
      </c>
      <c r="C95" s="17" t="s">
        <v>342</v>
      </c>
      <c r="D95" s="17" t="s">
        <v>317</v>
      </c>
      <c r="E95" s="17" t="s">
        <v>52</v>
      </c>
      <c r="F95" s="17" t="s">
        <v>318</v>
      </c>
      <c r="G95" s="17" t="s">
        <v>291</v>
      </c>
      <c r="H95" s="17" t="s">
        <v>292</v>
      </c>
      <c r="I95" s="17" t="s">
        <v>293</v>
      </c>
      <c r="J95" s="17" t="s">
        <v>346</v>
      </c>
      <c r="K95" s="17" t="s">
        <v>345</v>
      </c>
      <c r="L95" s="17" t="s">
        <v>321</v>
      </c>
      <c r="M95" s="17" t="s">
        <v>347</v>
      </c>
      <c r="N95" s="17" t="s">
        <v>344</v>
      </c>
      <c r="O95" s="17" t="s">
        <v>348</v>
      </c>
      <c r="P95" s="17" t="s">
        <v>349</v>
      </c>
      <c r="Q95" s="17" t="s">
        <v>350</v>
      </c>
      <c r="R95" s="17" t="s">
        <v>300</v>
      </c>
      <c r="S95" s="17" t="s">
        <v>303</v>
      </c>
      <c r="T95" s="17"/>
      <c r="U95" s="17"/>
      <c r="V95" s="17"/>
      <c r="W95" s="17"/>
      <c r="X95" s="17"/>
      <c r="Y95" s="17">
        <v>1899</v>
      </c>
    </row>
    <row r="96" spans="1:25">
      <c r="A96" s="17" t="s">
        <v>339</v>
      </c>
      <c r="B96" s="17" t="s">
        <v>341</v>
      </c>
      <c r="C96" s="17" t="s">
        <v>342</v>
      </c>
      <c r="D96" s="17" t="s">
        <v>317</v>
      </c>
      <c r="E96" s="17" t="s">
        <v>135</v>
      </c>
      <c r="F96" s="17" t="s">
        <v>318</v>
      </c>
      <c r="G96" s="17" t="s">
        <v>319</v>
      </c>
      <c r="H96" s="17" t="s">
        <v>292</v>
      </c>
      <c r="I96" s="17" t="s">
        <v>293</v>
      </c>
      <c r="J96" s="17" t="s">
        <v>310</v>
      </c>
      <c r="K96" s="17" t="s">
        <v>320</v>
      </c>
      <c r="L96" s="17" t="s">
        <v>321</v>
      </c>
      <c r="M96" s="17" t="s">
        <v>349</v>
      </c>
      <c r="N96" s="17" t="s">
        <v>322</v>
      </c>
      <c r="O96" s="17" t="s">
        <v>303</v>
      </c>
      <c r="P96" s="17" t="s">
        <v>309</v>
      </c>
      <c r="Q96" s="17"/>
      <c r="R96" s="17"/>
      <c r="S96" s="17"/>
      <c r="T96" s="17"/>
      <c r="U96" s="17"/>
      <c r="V96" s="17"/>
      <c r="W96" s="17"/>
      <c r="X96" s="17"/>
      <c r="Y96" s="17">
        <v>1599</v>
      </c>
    </row>
    <row r="97" spans="1:25">
      <c r="A97" s="17" t="s">
        <v>340</v>
      </c>
      <c r="B97" s="17" t="s">
        <v>341</v>
      </c>
      <c r="C97" s="17" t="s">
        <v>342</v>
      </c>
      <c r="D97" s="17" t="s">
        <v>317</v>
      </c>
      <c r="E97" s="17" t="s">
        <v>52</v>
      </c>
      <c r="F97" s="17" t="s">
        <v>318</v>
      </c>
      <c r="G97" s="17" t="s">
        <v>338</v>
      </c>
      <c r="H97" s="17" t="s">
        <v>292</v>
      </c>
      <c r="I97" s="17" t="s">
        <v>293</v>
      </c>
      <c r="J97" s="17" t="s">
        <v>310</v>
      </c>
      <c r="K97" s="17" t="s">
        <v>320</v>
      </c>
      <c r="L97" s="17" t="s">
        <v>321</v>
      </c>
      <c r="M97" s="17" t="s">
        <v>349</v>
      </c>
      <c r="N97" s="17" t="s">
        <v>322</v>
      </c>
      <c r="O97" s="17" t="s">
        <v>303</v>
      </c>
      <c r="P97" s="17" t="s">
        <v>309</v>
      </c>
      <c r="Q97" s="17"/>
      <c r="R97" s="17"/>
      <c r="S97" s="17"/>
      <c r="T97" s="17"/>
      <c r="U97" s="17"/>
      <c r="V97" s="17"/>
      <c r="W97" s="17"/>
      <c r="X97" s="17"/>
      <c r="Y97" s="17">
        <v>1399</v>
      </c>
    </row>
    <row r="98" spans="1:25">
      <c r="A98" s="17" t="s">
        <v>2080</v>
      </c>
      <c r="B98" s="17" t="s">
        <v>341</v>
      </c>
      <c r="C98" s="17" t="s">
        <v>342</v>
      </c>
      <c r="D98" s="17" t="s">
        <v>63</v>
      </c>
      <c r="E98" s="17" t="s">
        <v>52</v>
      </c>
      <c r="F98" s="17" t="s">
        <v>343</v>
      </c>
      <c r="G98" s="17" t="s">
        <v>338</v>
      </c>
      <c r="H98" s="17" t="s">
        <v>292</v>
      </c>
      <c r="I98" s="17" t="s">
        <v>293</v>
      </c>
      <c r="J98" s="17" t="s">
        <v>351</v>
      </c>
      <c r="K98" s="17" t="s">
        <v>321</v>
      </c>
      <c r="L98" s="17" t="s">
        <v>349</v>
      </c>
      <c r="M98" s="17" t="s">
        <v>323</v>
      </c>
      <c r="N98" s="17" t="s">
        <v>303</v>
      </c>
      <c r="O98" s="17" t="s">
        <v>303</v>
      </c>
      <c r="P98" s="17"/>
      <c r="Q98" s="17"/>
      <c r="R98" s="17"/>
      <c r="S98" s="17"/>
      <c r="T98" s="17"/>
      <c r="U98" s="17"/>
      <c r="V98" s="17"/>
      <c r="W98" s="17"/>
      <c r="X98" s="17"/>
      <c r="Y98" s="17">
        <v>1349</v>
      </c>
    </row>
    <row r="99" spans="1:25">
      <c r="A99" s="17" t="s">
        <v>2102</v>
      </c>
      <c r="B99" s="17" t="s">
        <v>341</v>
      </c>
      <c r="C99" s="17" t="s">
        <v>342</v>
      </c>
      <c r="D99" s="17" t="s">
        <v>63</v>
      </c>
      <c r="E99" s="17" t="s">
        <v>135</v>
      </c>
      <c r="F99" s="17" t="s">
        <v>343</v>
      </c>
      <c r="G99" s="17" t="s">
        <v>338</v>
      </c>
      <c r="H99" s="17" t="s">
        <v>292</v>
      </c>
      <c r="I99" s="17" t="s">
        <v>293</v>
      </c>
      <c r="J99" s="17" t="s">
        <v>351</v>
      </c>
      <c r="K99" s="17" t="s">
        <v>321</v>
      </c>
      <c r="L99" s="17" t="s">
        <v>349</v>
      </c>
      <c r="M99" s="17" t="s">
        <v>323</v>
      </c>
      <c r="N99" s="17" t="s">
        <v>303</v>
      </c>
      <c r="O99" s="17" t="s">
        <v>303</v>
      </c>
      <c r="P99" s="17"/>
      <c r="Q99" s="17"/>
      <c r="R99" s="17"/>
      <c r="S99" s="17"/>
      <c r="T99" s="17"/>
      <c r="U99" s="17"/>
      <c r="V99" s="17"/>
      <c r="W99" s="17"/>
      <c r="X99" s="17"/>
      <c r="Y99" s="17">
        <v>1349</v>
      </c>
    </row>
    <row r="100" spans="1:25">
      <c r="A100" s="17" t="s">
        <v>2087</v>
      </c>
      <c r="B100" s="17" t="s">
        <v>341</v>
      </c>
      <c r="C100" s="17" t="s">
        <v>342</v>
      </c>
      <c r="D100" s="17" t="s">
        <v>63</v>
      </c>
      <c r="E100" s="17" t="s">
        <v>135</v>
      </c>
      <c r="F100" s="17" t="s">
        <v>343</v>
      </c>
      <c r="G100" s="17" t="s">
        <v>338</v>
      </c>
      <c r="H100" s="17" t="s">
        <v>292</v>
      </c>
      <c r="I100" s="17" t="s">
        <v>293</v>
      </c>
      <c r="J100" s="17" t="s">
        <v>351</v>
      </c>
      <c r="K100" s="17" t="s">
        <v>321</v>
      </c>
      <c r="L100" s="17" t="s">
        <v>349</v>
      </c>
      <c r="M100" s="17" t="s">
        <v>323</v>
      </c>
      <c r="N100" s="17" t="s">
        <v>303</v>
      </c>
      <c r="O100" s="17" t="s">
        <v>303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v>1349</v>
      </c>
    </row>
    <row r="101" spans="1:25">
      <c r="A101" s="17" t="s">
        <v>2045</v>
      </c>
      <c r="B101" s="17" t="s">
        <v>341</v>
      </c>
      <c r="C101" s="17" t="s">
        <v>342</v>
      </c>
      <c r="D101" s="17" t="s">
        <v>317</v>
      </c>
      <c r="E101" s="17" t="s">
        <v>52</v>
      </c>
      <c r="F101" s="17" t="s">
        <v>343</v>
      </c>
      <c r="G101" s="17" t="s">
        <v>338</v>
      </c>
      <c r="H101" s="17" t="s">
        <v>292</v>
      </c>
      <c r="I101" s="17" t="s">
        <v>293</v>
      </c>
      <c r="J101" s="17" t="s">
        <v>351</v>
      </c>
      <c r="K101" s="17" t="s">
        <v>320</v>
      </c>
      <c r="L101" s="17" t="s">
        <v>321</v>
      </c>
      <c r="M101" s="17" t="s">
        <v>349</v>
      </c>
      <c r="N101" s="17" t="s">
        <v>323</v>
      </c>
      <c r="O101" s="17" t="s">
        <v>303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>
        <v>1149</v>
      </c>
    </row>
    <row r="102" spans="1:25">
      <c r="A102" s="17" t="s">
        <v>352</v>
      </c>
      <c r="B102" s="17" t="s">
        <v>353</v>
      </c>
      <c r="C102" s="17" t="s">
        <v>327</v>
      </c>
      <c r="D102" s="17" t="s">
        <v>63</v>
      </c>
      <c r="E102" s="17" t="s">
        <v>135</v>
      </c>
      <c r="F102" s="17" t="s">
        <v>343</v>
      </c>
      <c r="G102" s="17" t="s">
        <v>338</v>
      </c>
      <c r="H102" s="17" t="s">
        <v>292</v>
      </c>
      <c r="I102" s="17" t="s">
        <v>293</v>
      </c>
      <c r="J102" s="17" t="s">
        <v>310</v>
      </c>
      <c r="K102" s="17" t="s">
        <v>322</v>
      </c>
      <c r="L102" s="17" t="s">
        <v>321</v>
      </c>
      <c r="M102" s="17" t="s">
        <v>349</v>
      </c>
      <c r="N102" s="17" t="s">
        <v>323</v>
      </c>
      <c r="O102" s="17" t="s">
        <v>324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>
        <v>1399</v>
      </c>
    </row>
    <row r="103" spans="1:25">
      <c r="A103" s="17" t="s">
        <v>354</v>
      </c>
      <c r="B103" s="17" t="s">
        <v>353</v>
      </c>
      <c r="C103" s="17" t="s">
        <v>327</v>
      </c>
      <c r="D103" s="17" t="s">
        <v>317</v>
      </c>
      <c r="E103" s="17" t="s">
        <v>52</v>
      </c>
      <c r="F103" s="17" t="s">
        <v>318</v>
      </c>
      <c r="G103" s="17" t="s">
        <v>338</v>
      </c>
      <c r="H103" s="17" t="s">
        <v>292</v>
      </c>
      <c r="I103" s="17" t="s">
        <v>293</v>
      </c>
      <c r="J103" s="17" t="s">
        <v>310</v>
      </c>
      <c r="K103" s="17" t="s">
        <v>322</v>
      </c>
      <c r="L103" s="17" t="s">
        <v>321</v>
      </c>
      <c r="M103" s="17" t="s">
        <v>349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>
        <v>1299</v>
      </c>
    </row>
    <row r="104" spans="1:25">
      <c r="A104" s="17" t="s">
        <v>355</v>
      </c>
      <c r="B104" s="17" t="s">
        <v>353</v>
      </c>
      <c r="C104" s="17" t="s">
        <v>327</v>
      </c>
      <c r="D104" s="17" t="s">
        <v>4</v>
      </c>
      <c r="E104" s="17" t="s">
        <v>135</v>
      </c>
      <c r="F104" s="17" t="s">
        <v>343</v>
      </c>
      <c r="G104" s="17" t="s">
        <v>338</v>
      </c>
      <c r="H104" s="17" t="s">
        <v>292</v>
      </c>
      <c r="I104" s="17" t="s">
        <v>323</v>
      </c>
      <c r="J104" s="17" t="s">
        <v>351</v>
      </c>
      <c r="K104" s="17" t="s">
        <v>321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>
        <v>1199</v>
      </c>
    </row>
    <row r="105" spans="1:25">
      <c r="A105" s="17" t="s">
        <v>2088</v>
      </c>
      <c r="B105" s="17" t="s">
        <v>353</v>
      </c>
      <c r="C105" s="17" t="s">
        <v>327</v>
      </c>
      <c r="D105" s="17" t="s">
        <v>317</v>
      </c>
      <c r="E105" s="17" t="s">
        <v>52</v>
      </c>
      <c r="F105" s="17" t="s">
        <v>343</v>
      </c>
      <c r="G105" s="17" t="s">
        <v>338</v>
      </c>
      <c r="H105" s="17" t="s">
        <v>292</v>
      </c>
      <c r="I105" s="17" t="s">
        <v>323</v>
      </c>
      <c r="J105" s="17" t="s">
        <v>351</v>
      </c>
      <c r="K105" s="17" t="s">
        <v>321</v>
      </c>
      <c r="L105" s="17" t="s">
        <v>356</v>
      </c>
      <c r="M105" s="17" t="s">
        <v>357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>
        <v>999</v>
      </c>
    </row>
    <row r="106" spans="1:25">
      <c r="A106" s="17" t="s">
        <v>365</v>
      </c>
      <c r="B106" s="17" t="s">
        <v>359</v>
      </c>
      <c r="C106" s="17" t="s">
        <v>361</v>
      </c>
      <c r="D106" s="17" t="s">
        <v>63</v>
      </c>
      <c r="E106" s="17" t="s">
        <v>52</v>
      </c>
      <c r="F106" s="17" t="s">
        <v>351</v>
      </c>
      <c r="G106" s="17" t="s">
        <v>338</v>
      </c>
      <c r="H106" s="17" t="s">
        <v>292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>
        <v>999</v>
      </c>
    </row>
    <row r="107" spans="1:25">
      <c r="A107" s="17" t="s">
        <v>358</v>
      </c>
      <c r="B107" s="17" t="s">
        <v>359</v>
      </c>
      <c r="C107" s="17" t="s">
        <v>361</v>
      </c>
      <c r="D107" s="17" t="s">
        <v>63</v>
      </c>
      <c r="E107" s="17" t="s">
        <v>52</v>
      </c>
      <c r="F107" s="17" t="s">
        <v>343</v>
      </c>
      <c r="G107" s="17" t="s">
        <v>363</v>
      </c>
      <c r="H107" s="17" t="s">
        <v>292</v>
      </c>
      <c r="I107" s="17" t="s">
        <v>323</v>
      </c>
      <c r="J107" s="17" t="s">
        <v>364</v>
      </c>
      <c r="K107" s="17" t="s">
        <v>356</v>
      </c>
      <c r="L107" s="17" t="s">
        <v>357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>
        <v>949</v>
      </c>
    </row>
    <row r="108" spans="1:25">
      <c r="A108" s="17" t="s">
        <v>2101</v>
      </c>
      <c r="B108" s="17" t="s">
        <v>360</v>
      </c>
      <c r="C108" s="17" t="s">
        <v>362</v>
      </c>
      <c r="D108" s="17" t="s">
        <v>63</v>
      </c>
      <c r="E108" s="17" t="s">
        <v>52</v>
      </c>
      <c r="F108" s="17" t="s">
        <v>343</v>
      </c>
      <c r="G108" s="17" t="s">
        <v>363</v>
      </c>
      <c r="H108" s="17" t="s">
        <v>292</v>
      </c>
      <c r="I108" s="17" t="s">
        <v>323</v>
      </c>
      <c r="J108" s="17" t="s">
        <v>364</v>
      </c>
      <c r="K108" s="17" t="s">
        <v>356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>
        <v>799</v>
      </c>
    </row>
    <row r="109" spans="1:25">
      <c r="A109" s="17" t="s">
        <v>2106</v>
      </c>
      <c r="B109" s="17" t="s">
        <v>360</v>
      </c>
      <c r="C109" s="17" t="s">
        <v>362</v>
      </c>
      <c r="D109" s="17" t="s">
        <v>63</v>
      </c>
      <c r="E109" s="17" t="s">
        <v>52</v>
      </c>
      <c r="F109" s="17" t="s">
        <v>343</v>
      </c>
      <c r="G109" s="17" t="s">
        <v>363</v>
      </c>
      <c r="H109" s="17" t="s">
        <v>292</v>
      </c>
      <c r="I109" s="17" t="s">
        <v>323</v>
      </c>
      <c r="J109" s="17" t="s">
        <v>364</v>
      </c>
      <c r="K109" s="17" t="s">
        <v>356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>
        <v>799</v>
      </c>
    </row>
    <row r="110" spans="1:25">
      <c r="A110" s="17" t="s">
        <v>366</v>
      </c>
      <c r="B110" s="17" t="s">
        <v>430</v>
      </c>
      <c r="C110" s="17" t="s">
        <v>376</v>
      </c>
      <c r="D110" s="17" t="s">
        <v>378</v>
      </c>
      <c r="E110" s="17" t="s">
        <v>374</v>
      </c>
      <c r="F110" s="17" t="s">
        <v>369</v>
      </c>
      <c r="G110" s="17" t="s">
        <v>367</v>
      </c>
      <c r="H110" s="17" t="s">
        <v>370</v>
      </c>
      <c r="I110" s="17" t="s">
        <v>371</v>
      </c>
      <c r="J110" s="17" t="s">
        <v>368</v>
      </c>
      <c r="K110" s="17" t="s">
        <v>390</v>
      </c>
      <c r="L110" s="17" t="s">
        <v>373</v>
      </c>
      <c r="M110" s="17" t="s">
        <v>379</v>
      </c>
      <c r="N110" s="17" t="s">
        <v>372</v>
      </c>
      <c r="O110" s="17" t="s">
        <v>387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>
        <v>5499</v>
      </c>
    </row>
    <row r="111" spans="1:25">
      <c r="A111" s="17" t="s">
        <v>375</v>
      </c>
      <c r="B111" s="17" t="s">
        <v>431</v>
      </c>
      <c r="C111" s="17" t="s">
        <v>377</v>
      </c>
      <c r="D111" s="17" t="s">
        <v>381</v>
      </c>
      <c r="E111" s="17" t="s">
        <v>374</v>
      </c>
      <c r="F111" s="17" t="s">
        <v>369</v>
      </c>
      <c r="G111" s="17" t="s">
        <v>367</v>
      </c>
      <c r="H111" s="17" t="s">
        <v>370</v>
      </c>
      <c r="I111" s="17" t="s">
        <v>382</v>
      </c>
      <c r="J111" s="17" t="s">
        <v>368</v>
      </c>
      <c r="K111" s="17" t="s">
        <v>390</v>
      </c>
      <c r="L111" s="17" t="s">
        <v>383</v>
      </c>
      <c r="M111" s="17" t="s">
        <v>379</v>
      </c>
      <c r="N111" s="17" t="s">
        <v>384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>
        <v>27999</v>
      </c>
    </row>
    <row r="112" spans="1:25">
      <c r="A112" s="17" t="s">
        <v>385</v>
      </c>
      <c r="B112" s="17" t="s">
        <v>429</v>
      </c>
      <c r="C112" s="17" t="s">
        <v>376</v>
      </c>
      <c r="D112" s="17" t="s">
        <v>381</v>
      </c>
      <c r="E112" s="17" t="s">
        <v>374</v>
      </c>
      <c r="F112" s="17" t="s">
        <v>369</v>
      </c>
      <c r="G112" s="17" t="s">
        <v>367</v>
      </c>
      <c r="H112" s="17" t="s">
        <v>370</v>
      </c>
      <c r="I112" s="17" t="s">
        <v>371</v>
      </c>
      <c r="J112" s="17" t="s">
        <v>368</v>
      </c>
      <c r="K112" s="17" t="s">
        <v>390</v>
      </c>
      <c r="L112" s="17" t="s">
        <v>373</v>
      </c>
      <c r="M112" s="17" t="s">
        <v>379</v>
      </c>
      <c r="N112" s="17" t="s">
        <v>386</v>
      </c>
      <c r="O112" s="17" t="s">
        <v>372</v>
      </c>
      <c r="P112" s="17" t="s">
        <v>387</v>
      </c>
      <c r="Q112" s="17"/>
      <c r="R112" s="17"/>
      <c r="S112" s="17"/>
      <c r="T112" s="17"/>
      <c r="U112" s="17"/>
      <c r="V112" s="17"/>
      <c r="W112" s="17"/>
      <c r="X112" s="17"/>
      <c r="Y112" s="17">
        <v>3699</v>
      </c>
    </row>
    <row r="113" spans="1:25">
      <c r="A113" s="17" t="s">
        <v>388</v>
      </c>
      <c r="B113" s="17" t="s">
        <v>432</v>
      </c>
      <c r="C113" s="17" t="s">
        <v>391</v>
      </c>
      <c r="D113" s="17" t="s">
        <v>381</v>
      </c>
      <c r="E113" s="17" t="s">
        <v>374</v>
      </c>
      <c r="F113" s="17" t="s">
        <v>369</v>
      </c>
      <c r="G113" s="17" t="s">
        <v>367</v>
      </c>
      <c r="H113" s="17" t="s">
        <v>370</v>
      </c>
      <c r="I113" s="17" t="s">
        <v>371</v>
      </c>
      <c r="J113" s="17" t="s">
        <v>368</v>
      </c>
      <c r="K113" s="17" t="s">
        <v>390</v>
      </c>
      <c r="L113" s="17" t="s">
        <v>373</v>
      </c>
      <c r="M113" s="17" t="s">
        <v>379</v>
      </c>
      <c r="N113" s="17" t="s">
        <v>386</v>
      </c>
      <c r="O113" s="17" t="s">
        <v>372</v>
      </c>
      <c r="P113" s="17" t="s">
        <v>387</v>
      </c>
      <c r="Q113" s="17"/>
      <c r="R113" s="17"/>
      <c r="S113" s="17"/>
      <c r="T113" s="17"/>
      <c r="U113" s="17"/>
      <c r="V113" s="17"/>
      <c r="W113" s="17"/>
      <c r="X113" s="17"/>
      <c r="Y113" s="17">
        <v>5999</v>
      </c>
    </row>
    <row r="114" spans="1:25">
      <c r="A114" s="17" t="s">
        <v>389</v>
      </c>
      <c r="B114" s="17" t="s">
        <v>433</v>
      </c>
      <c r="C114" s="17" t="s">
        <v>392</v>
      </c>
      <c r="D114" s="17" t="s">
        <v>381</v>
      </c>
      <c r="E114" s="17" t="s">
        <v>374</v>
      </c>
      <c r="F114" s="17" t="s">
        <v>369</v>
      </c>
      <c r="G114" s="17" t="s">
        <v>367</v>
      </c>
      <c r="H114" s="17" t="s">
        <v>370</v>
      </c>
      <c r="I114" s="17" t="s">
        <v>371</v>
      </c>
      <c r="J114" s="17" t="s">
        <v>368</v>
      </c>
      <c r="K114" s="17" t="s">
        <v>390</v>
      </c>
      <c r="L114" s="17" t="s">
        <v>373</v>
      </c>
      <c r="M114" s="17" t="s">
        <v>379</v>
      </c>
      <c r="N114" s="17" t="s">
        <v>386</v>
      </c>
      <c r="O114" s="17" t="s">
        <v>372</v>
      </c>
      <c r="P114" s="17" t="s">
        <v>387</v>
      </c>
      <c r="Q114" s="17"/>
      <c r="R114" s="17"/>
      <c r="S114" s="17"/>
      <c r="T114" s="17"/>
      <c r="U114" s="17"/>
      <c r="V114" s="17"/>
      <c r="W114" s="17"/>
      <c r="X114" s="17"/>
      <c r="Y114" s="17">
        <v>2699</v>
      </c>
    </row>
    <row r="115" spans="1:25">
      <c r="A115" s="17" t="s">
        <v>393</v>
      </c>
      <c r="B115" s="17" t="s">
        <v>434</v>
      </c>
      <c r="C115" s="17" t="s">
        <v>395</v>
      </c>
      <c r="D115" s="17" t="s">
        <v>397</v>
      </c>
      <c r="E115" s="17" t="s">
        <v>374</v>
      </c>
      <c r="F115" s="17" t="s">
        <v>369</v>
      </c>
      <c r="G115" s="17" t="s">
        <v>367</v>
      </c>
      <c r="H115" s="17" t="s">
        <v>370</v>
      </c>
      <c r="I115" s="17" t="s">
        <v>382</v>
      </c>
      <c r="J115" s="17" t="s">
        <v>368</v>
      </c>
      <c r="K115" s="17" t="s">
        <v>390</v>
      </c>
      <c r="L115" s="17" t="s">
        <v>373</v>
      </c>
      <c r="M115" s="17" t="s">
        <v>379</v>
      </c>
      <c r="N115" s="17" t="s">
        <v>386</v>
      </c>
      <c r="O115" s="17" t="s">
        <v>372</v>
      </c>
      <c r="P115" s="17" t="s">
        <v>398</v>
      </c>
      <c r="Q115" s="17"/>
      <c r="R115" s="17"/>
      <c r="S115" s="17"/>
      <c r="T115" s="17"/>
      <c r="U115" s="17"/>
      <c r="V115" s="17"/>
      <c r="W115" s="17"/>
      <c r="X115" s="17"/>
      <c r="Y115" s="17">
        <v>2199</v>
      </c>
    </row>
    <row r="116" spans="1:25">
      <c r="A116" s="17" t="s">
        <v>394</v>
      </c>
      <c r="B116" s="17" t="s">
        <v>435</v>
      </c>
      <c r="C116" s="17" t="s">
        <v>396</v>
      </c>
      <c r="D116" s="17" t="s">
        <v>397</v>
      </c>
      <c r="E116" s="17" t="s">
        <v>374</v>
      </c>
      <c r="F116" s="17" t="s">
        <v>369</v>
      </c>
      <c r="G116" s="17" t="s">
        <v>367</v>
      </c>
      <c r="H116" s="17" t="s">
        <v>370</v>
      </c>
      <c r="I116" s="17" t="s">
        <v>382</v>
      </c>
      <c r="J116" s="17" t="s">
        <v>368</v>
      </c>
      <c r="K116" s="17" t="s">
        <v>390</v>
      </c>
      <c r="L116" s="17" t="s">
        <v>373</v>
      </c>
      <c r="M116" s="17" t="s">
        <v>379</v>
      </c>
      <c r="N116" s="17" t="s">
        <v>386</v>
      </c>
      <c r="O116" s="17" t="s">
        <v>372</v>
      </c>
      <c r="P116" s="17" t="s">
        <v>398</v>
      </c>
      <c r="Q116" s="17"/>
      <c r="R116" s="17"/>
      <c r="S116" s="17"/>
      <c r="T116" s="17"/>
      <c r="U116" s="17"/>
      <c r="V116" s="17"/>
      <c r="W116" s="17"/>
      <c r="X116" s="17"/>
      <c r="Y116" s="17">
        <v>2799</v>
      </c>
    </row>
    <row r="117" spans="1:25">
      <c r="A117" s="17" t="s">
        <v>399</v>
      </c>
      <c r="B117" s="17" t="s">
        <v>436</v>
      </c>
      <c r="C117" s="17" t="s">
        <v>404</v>
      </c>
      <c r="D117" s="17" t="s">
        <v>397</v>
      </c>
      <c r="E117" s="17" t="s">
        <v>369</v>
      </c>
      <c r="F117" s="17" t="s">
        <v>367</v>
      </c>
      <c r="G117" s="17" t="s">
        <v>418</v>
      </c>
      <c r="H117" s="17" t="s">
        <v>382</v>
      </c>
      <c r="I117" s="17" t="s">
        <v>368</v>
      </c>
      <c r="J117" s="17" t="s">
        <v>390</v>
      </c>
      <c r="K117" s="17" t="s">
        <v>409</v>
      </c>
      <c r="L117" s="17" t="s">
        <v>379</v>
      </c>
      <c r="M117" s="17" t="s">
        <v>386</v>
      </c>
      <c r="N117" s="17" t="s">
        <v>372</v>
      </c>
      <c r="O117" s="17" t="s">
        <v>387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>
        <v>1699</v>
      </c>
    </row>
    <row r="118" spans="1:25">
      <c r="A118" s="17" t="s">
        <v>400</v>
      </c>
      <c r="B118" s="17" t="s">
        <v>437</v>
      </c>
      <c r="C118" s="17" t="s">
        <v>405</v>
      </c>
      <c r="D118" s="17" t="s">
        <v>397</v>
      </c>
      <c r="E118" s="17" t="s">
        <v>374</v>
      </c>
      <c r="F118" s="17" t="s">
        <v>369</v>
      </c>
      <c r="G118" s="17" t="s">
        <v>367</v>
      </c>
      <c r="H118" s="17" t="s">
        <v>447</v>
      </c>
      <c r="I118" s="17" t="s">
        <v>382</v>
      </c>
      <c r="J118" s="17" t="s">
        <v>368</v>
      </c>
      <c r="K118" s="17" t="s">
        <v>390</v>
      </c>
      <c r="L118" s="17" t="s">
        <v>409</v>
      </c>
      <c r="M118" s="17" t="s">
        <v>379</v>
      </c>
      <c r="N118" s="17" t="s">
        <v>372</v>
      </c>
      <c r="O118" s="17" t="s">
        <v>387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>
        <v>2099</v>
      </c>
    </row>
    <row r="119" spans="1:25">
      <c r="A119" s="17" t="s">
        <v>401</v>
      </c>
      <c r="B119" s="17" t="s">
        <v>438</v>
      </c>
      <c r="C119" s="17" t="s">
        <v>406</v>
      </c>
      <c r="D119" s="17" t="s">
        <v>397</v>
      </c>
      <c r="E119" s="17" t="s">
        <v>374</v>
      </c>
      <c r="F119" s="17" t="s">
        <v>369</v>
      </c>
      <c r="G119" s="17" t="s">
        <v>367</v>
      </c>
      <c r="H119" s="17" t="s">
        <v>418</v>
      </c>
      <c r="I119" s="17" t="s">
        <v>382</v>
      </c>
      <c r="J119" s="17" t="s">
        <v>368</v>
      </c>
      <c r="K119" s="17" t="s">
        <v>390</v>
      </c>
      <c r="L119" s="17" t="s">
        <v>409</v>
      </c>
      <c r="M119" s="17" t="s">
        <v>379</v>
      </c>
      <c r="N119" s="17" t="s">
        <v>386</v>
      </c>
      <c r="O119" s="17" t="s">
        <v>372</v>
      </c>
      <c r="P119" s="17" t="s">
        <v>387</v>
      </c>
      <c r="Q119" s="17"/>
      <c r="R119" s="17"/>
      <c r="S119" s="17"/>
      <c r="T119" s="17"/>
      <c r="U119" s="17"/>
      <c r="V119" s="17"/>
      <c r="W119" s="17"/>
      <c r="X119" s="17"/>
      <c r="Y119" s="17">
        <v>2599</v>
      </c>
    </row>
    <row r="120" spans="1:25">
      <c r="A120" s="17" t="s">
        <v>402</v>
      </c>
      <c r="B120" s="17" t="s">
        <v>435</v>
      </c>
      <c r="C120" s="17" t="s">
        <v>396</v>
      </c>
      <c r="D120" s="17" t="s">
        <v>397</v>
      </c>
      <c r="E120" s="17" t="s">
        <v>374</v>
      </c>
      <c r="F120" s="17" t="s">
        <v>369</v>
      </c>
      <c r="G120" s="17" t="s">
        <v>367</v>
      </c>
      <c r="H120" s="17" t="s">
        <v>419</v>
      </c>
      <c r="I120" s="17" t="s">
        <v>382</v>
      </c>
      <c r="J120" s="17" t="s">
        <v>368</v>
      </c>
      <c r="K120" s="17" t="s">
        <v>390</v>
      </c>
      <c r="L120" s="17" t="s">
        <v>409</v>
      </c>
      <c r="M120" s="17" t="s">
        <v>379</v>
      </c>
      <c r="N120" s="17" t="s">
        <v>386</v>
      </c>
      <c r="O120" s="17" t="s">
        <v>372</v>
      </c>
      <c r="P120" s="17" t="s">
        <v>387</v>
      </c>
      <c r="Q120" s="17"/>
      <c r="R120" s="17"/>
      <c r="S120" s="17"/>
      <c r="T120" s="17"/>
      <c r="U120" s="17"/>
      <c r="V120" s="17"/>
      <c r="W120" s="17"/>
      <c r="X120" s="17"/>
      <c r="Y120" s="17">
        <v>2799</v>
      </c>
    </row>
    <row r="121" spans="1:25">
      <c r="A121" s="17" t="s">
        <v>403</v>
      </c>
      <c r="B121" s="17" t="s">
        <v>439</v>
      </c>
      <c r="C121" s="17" t="s">
        <v>407</v>
      </c>
      <c r="D121" s="17" t="s">
        <v>397</v>
      </c>
      <c r="E121" s="17" t="s">
        <v>374</v>
      </c>
      <c r="F121" s="17" t="s">
        <v>369</v>
      </c>
      <c r="G121" s="17" t="s">
        <v>367</v>
      </c>
      <c r="H121" s="17" t="s">
        <v>419</v>
      </c>
      <c r="I121" s="17" t="s">
        <v>408</v>
      </c>
      <c r="J121" s="17" t="s">
        <v>368</v>
      </c>
      <c r="K121" s="17" t="s">
        <v>390</v>
      </c>
      <c r="L121" s="17" t="s">
        <v>409</v>
      </c>
      <c r="M121" s="17" t="s">
        <v>379</v>
      </c>
      <c r="N121" s="17" t="s">
        <v>386</v>
      </c>
      <c r="O121" s="17" t="s">
        <v>372</v>
      </c>
      <c r="P121" s="17" t="s">
        <v>387</v>
      </c>
      <c r="Q121" s="17"/>
      <c r="R121" s="17"/>
      <c r="S121" s="17"/>
      <c r="T121" s="17"/>
      <c r="U121" s="17"/>
      <c r="V121" s="17"/>
      <c r="W121" s="17"/>
      <c r="X121" s="17"/>
      <c r="Y121" s="17">
        <v>4199</v>
      </c>
    </row>
    <row r="122" spans="1:25">
      <c r="A122" s="17" t="s">
        <v>1945</v>
      </c>
      <c r="B122" s="17" t="s">
        <v>1946</v>
      </c>
      <c r="C122" s="17" t="s">
        <v>1947</v>
      </c>
      <c r="D122" s="17" t="s">
        <v>397</v>
      </c>
      <c r="E122" s="17" t="s">
        <v>374</v>
      </c>
      <c r="F122" s="17" t="s">
        <v>369</v>
      </c>
      <c r="G122" s="17" t="s">
        <v>367</v>
      </c>
      <c r="H122" s="17" t="s">
        <v>419</v>
      </c>
      <c r="I122" s="17" t="s">
        <v>408</v>
      </c>
      <c r="J122" s="17" t="s">
        <v>368</v>
      </c>
      <c r="K122" s="17" t="s">
        <v>390</v>
      </c>
      <c r="L122" s="17" t="s">
        <v>409</v>
      </c>
      <c r="M122" s="17" t="s">
        <v>379</v>
      </c>
      <c r="N122" s="17" t="s">
        <v>386</v>
      </c>
      <c r="O122" s="17" t="s">
        <v>372</v>
      </c>
      <c r="P122" s="17" t="s">
        <v>387</v>
      </c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>
      <c r="A123" s="17" t="s">
        <v>410</v>
      </c>
      <c r="B123" s="17" t="s">
        <v>436</v>
      </c>
      <c r="C123" s="17" t="s">
        <v>404</v>
      </c>
      <c r="D123" s="17" t="s">
        <v>397</v>
      </c>
      <c r="E123" s="17" t="s">
        <v>374</v>
      </c>
      <c r="F123" s="17" t="s">
        <v>369</v>
      </c>
      <c r="G123" s="17" t="s">
        <v>367</v>
      </c>
      <c r="H123" s="17" t="s">
        <v>418</v>
      </c>
      <c r="I123" s="17" t="s">
        <v>382</v>
      </c>
      <c r="J123" s="17" t="s">
        <v>368</v>
      </c>
      <c r="K123" s="17" t="s">
        <v>390</v>
      </c>
      <c r="L123" s="17" t="s">
        <v>448</v>
      </c>
      <c r="M123" s="17" t="s">
        <v>379</v>
      </c>
      <c r="N123" s="17" t="s">
        <v>386</v>
      </c>
      <c r="O123" s="17" t="s">
        <v>543</v>
      </c>
      <c r="P123" s="17" t="s">
        <v>387</v>
      </c>
      <c r="Q123" s="17"/>
      <c r="R123" s="17"/>
      <c r="S123" s="17"/>
      <c r="T123" s="17"/>
      <c r="U123" s="17"/>
      <c r="V123" s="17"/>
      <c r="W123" s="17"/>
      <c r="X123" s="17"/>
      <c r="Y123" s="17">
        <v>1849</v>
      </c>
    </row>
    <row r="124" spans="1:25">
      <c r="A124" s="17" t="s">
        <v>411</v>
      </c>
      <c r="B124" s="17" t="s">
        <v>437</v>
      </c>
      <c r="C124" s="17" t="s">
        <v>405</v>
      </c>
      <c r="D124" s="17" t="s">
        <v>397</v>
      </c>
      <c r="E124" s="17" t="s">
        <v>374</v>
      </c>
      <c r="F124" s="17" t="s">
        <v>369</v>
      </c>
      <c r="G124" s="17" t="s">
        <v>367</v>
      </c>
      <c r="H124" s="17" t="s">
        <v>419</v>
      </c>
      <c r="I124" s="17" t="s">
        <v>382</v>
      </c>
      <c r="J124" s="17" t="s">
        <v>368</v>
      </c>
      <c r="K124" s="17" t="s">
        <v>390</v>
      </c>
      <c r="L124" s="17" t="s">
        <v>448</v>
      </c>
      <c r="M124" s="17" t="s">
        <v>379</v>
      </c>
      <c r="N124" s="17" t="s">
        <v>386</v>
      </c>
      <c r="O124" s="17" t="s">
        <v>543</v>
      </c>
      <c r="P124" s="17" t="s">
        <v>387</v>
      </c>
      <c r="Q124" s="17"/>
      <c r="R124" s="17"/>
      <c r="S124" s="17"/>
      <c r="T124" s="17"/>
      <c r="U124" s="17"/>
      <c r="V124" s="17"/>
      <c r="W124" s="17"/>
      <c r="X124" s="17"/>
      <c r="Y124" s="17">
        <v>2199</v>
      </c>
    </row>
    <row r="125" spans="1:25">
      <c r="A125" s="17" t="s">
        <v>412</v>
      </c>
      <c r="B125" s="17" t="s">
        <v>440</v>
      </c>
      <c r="C125" s="17" t="s">
        <v>415</v>
      </c>
      <c r="D125" s="17" t="s">
        <v>397</v>
      </c>
      <c r="E125" s="17" t="s">
        <v>369</v>
      </c>
      <c r="F125" s="17" t="s">
        <v>367</v>
      </c>
      <c r="G125" s="17" t="s">
        <v>447</v>
      </c>
      <c r="H125" s="17" t="s">
        <v>416</v>
      </c>
      <c r="I125" s="17" t="s">
        <v>368</v>
      </c>
      <c r="J125" s="17" t="s">
        <v>390</v>
      </c>
      <c r="K125" s="17" t="s">
        <v>417</v>
      </c>
      <c r="L125" s="17" t="s">
        <v>379</v>
      </c>
      <c r="M125" s="17" t="s">
        <v>387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>
        <v>1199</v>
      </c>
    </row>
    <row r="126" spans="1:25">
      <c r="A126" s="17" t="s">
        <v>413</v>
      </c>
      <c r="B126" s="17" t="s">
        <v>436</v>
      </c>
      <c r="C126" s="17" t="s">
        <v>404</v>
      </c>
      <c r="D126" s="17" t="s">
        <v>397</v>
      </c>
      <c r="E126" s="17" t="s">
        <v>369</v>
      </c>
      <c r="F126" s="17" t="s">
        <v>367</v>
      </c>
      <c r="G126" s="17" t="s">
        <v>418</v>
      </c>
      <c r="H126" s="17" t="s">
        <v>416</v>
      </c>
      <c r="I126" s="17" t="s">
        <v>368</v>
      </c>
      <c r="J126" s="17" t="s">
        <v>390</v>
      </c>
      <c r="K126" s="17" t="s">
        <v>417</v>
      </c>
      <c r="L126" s="17" t="s">
        <v>379</v>
      </c>
      <c r="M126" s="17" t="s">
        <v>386</v>
      </c>
      <c r="N126" s="17" t="s">
        <v>387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>
        <v>1599</v>
      </c>
    </row>
    <row r="127" spans="1:25">
      <c r="A127" s="17" t="s">
        <v>414</v>
      </c>
      <c r="B127" s="17" t="s">
        <v>438</v>
      </c>
      <c r="C127" s="17" t="s">
        <v>406</v>
      </c>
      <c r="D127" s="17" t="s">
        <v>397</v>
      </c>
      <c r="E127" s="17" t="s">
        <v>374</v>
      </c>
      <c r="F127" s="17" t="s">
        <v>369</v>
      </c>
      <c r="G127" s="17" t="s">
        <v>367</v>
      </c>
      <c r="H127" s="17" t="s">
        <v>418</v>
      </c>
      <c r="I127" s="17" t="s">
        <v>382</v>
      </c>
      <c r="J127" s="17" t="s">
        <v>368</v>
      </c>
      <c r="K127" s="17" t="s">
        <v>390</v>
      </c>
      <c r="L127" s="17" t="s">
        <v>448</v>
      </c>
      <c r="M127" s="17" t="s">
        <v>379</v>
      </c>
      <c r="N127" s="17" t="s">
        <v>386</v>
      </c>
      <c r="O127" s="17" t="s">
        <v>543</v>
      </c>
      <c r="P127" s="17" t="s">
        <v>387</v>
      </c>
      <c r="Q127" s="17"/>
      <c r="R127" s="17"/>
      <c r="S127" s="17"/>
      <c r="T127" s="17"/>
      <c r="U127" s="17"/>
      <c r="V127" s="17"/>
      <c r="W127" s="17"/>
      <c r="X127" s="17"/>
      <c r="Y127" s="17">
        <v>2249</v>
      </c>
    </row>
    <row r="128" spans="1:25">
      <c r="A128" s="17" t="s">
        <v>1695</v>
      </c>
      <c r="B128" s="17" t="s">
        <v>1696</v>
      </c>
      <c r="C128" s="17" t="s">
        <v>1697</v>
      </c>
      <c r="D128" s="17" t="s">
        <v>1698</v>
      </c>
      <c r="E128" s="17" t="s">
        <v>368</v>
      </c>
      <c r="F128" s="17" t="s">
        <v>1699</v>
      </c>
      <c r="G128" s="17" t="s">
        <v>371</v>
      </c>
      <c r="H128" s="17" t="s">
        <v>1700</v>
      </c>
      <c r="I128" s="17" t="s">
        <v>390</v>
      </c>
      <c r="J128" s="17" t="s">
        <v>373</v>
      </c>
      <c r="K128" s="17" t="s">
        <v>379</v>
      </c>
      <c r="L128" s="17" t="s">
        <v>386</v>
      </c>
      <c r="M128" s="17" t="s">
        <v>387</v>
      </c>
      <c r="N128" s="17" t="s">
        <v>1701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>
        <v>2399</v>
      </c>
    </row>
    <row r="129" spans="1:25">
      <c r="A129" s="17" t="s">
        <v>1689</v>
      </c>
      <c r="B129" s="17" t="s">
        <v>429</v>
      </c>
      <c r="C129" s="17" t="s">
        <v>1702</v>
      </c>
      <c r="D129" s="17" t="s">
        <v>1698</v>
      </c>
      <c r="E129" s="17" t="s">
        <v>368</v>
      </c>
      <c r="F129" s="17" t="s">
        <v>1699</v>
      </c>
      <c r="G129" s="17" t="s">
        <v>371</v>
      </c>
      <c r="H129" s="17" t="s">
        <v>1700</v>
      </c>
      <c r="I129" s="17" t="s">
        <v>390</v>
      </c>
      <c r="J129" s="17" t="s">
        <v>373</v>
      </c>
      <c r="K129" s="17" t="s">
        <v>379</v>
      </c>
      <c r="L129" s="17" t="s">
        <v>386</v>
      </c>
      <c r="M129" s="17" t="s">
        <v>387</v>
      </c>
      <c r="N129" s="17" t="s">
        <v>1701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>
      <c r="A130" s="17" t="s">
        <v>1703</v>
      </c>
      <c r="B130" s="17" t="s">
        <v>1704</v>
      </c>
      <c r="C130" s="17" t="s">
        <v>1697</v>
      </c>
      <c r="D130" s="17" t="s">
        <v>1698</v>
      </c>
      <c r="E130" s="17" t="s">
        <v>368</v>
      </c>
      <c r="F130" s="17" t="s">
        <v>1699</v>
      </c>
      <c r="G130" s="17" t="s">
        <v>371</v>
      </c>
      <c r="H130" s="17" t="s">
        <v>1700</v>
      </c>
      <c r="I130" s="17" t="s">
        <v>390</v>
      </c>
      <c r="J130" s="17" t="s">
        <v>373</v>
      </c>
      <c r="K130" s="17" t="s">
        <v>379</v>
      </c>
      <c r="L130" s="17" t="s">
        <v>387</v>
      </c>
      <c r="M130" s="17" t="s">
        <v>372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>
      <c r="A131" s="17" t="s">
        <v>1705</v>
      </c>
      <c r="B131" s="17" t="s">
        <v>1706</v>
      </c>
      <c r="C131" s="17" t="s">
        <v>1702</v>
      </c>
      <c r="D131" s="17" t="s">
        <v>1698</v>
      </c>
      <c r="E131" s="17" t="s">
        <v>368</v>
      </c>
      <c r="F131" s="17" t="s">
        <v>1699</v>
      </c>
      <c r="G131" s="17" t="s">
        <v>371</v>
      </c>
      <c r="H131" s="17" t="s">
        <v>1700</v>
      </c>
      <c r="I131" s="17" t="s">
        <v>390</v>
      </c>
      <c r="J131" s="17" t="s">
        <v>373</v>
      </c>
      <c r="K131" s="17" t="s">
        <v>379</v>
      </c>
      <c r="L131" s="17" t="s">
        <v>387</v>
      </c>
      <c r="M131" s="17" t="s">
        <v>387</v>
      </c>
      <c r="N131" s="17" t="s">
        <v>372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>
      <c r="A132" s="17" t="s">
        <v>420</v>
      </c>
      <c r="B132" s="17" t="s">
        <v>441</v>
      </c>
      <c r="C132" s="17" t="s">
        <v>407</v>
      </c>
      <c r="D132" s="17" t="s">
        <v>446</v>
      </c>
      <c r="E132" s="17" t="s">
        <v>374</v>
      </c>
      <c r="F132" s="17" t="s">
        <v>369</v>
      </c>
      <c r="G132" s="17" t="s">
        <v>367</v>
      </c>
      <c r="H132" s="17" t="s">
        <v>408</v>
      </c>
      <c r="I132" s="17" t="s">
        <v>368</v>
      </c>
      <c r="J132" s="17" t="s">
        <v>390</v>
      </c>
      <c r="K132" s="17" t="s">
        <v>409</v>
      </c>
      <c r="L132" s="17" t="s">
        <v>379</v>
      </c>
      <c r="M132" s="17" t="s">
        <v>372</v>
      </c>
      <c r="N132" s="17" t="s">
        <v>387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>
        <v>3299</v>
      </c>
    </row>
    <row r="133" spans="1:25">
      <c r="A133" s="17" t="s">
        <v>1941</v>
      </c>
      <c r="B133" s="17" t="s">
        <v>1942</v>
      </c>
      <c r="C133" s="17" t="s">
        <v>1943</v>
      </c>
      <c r="D133" s="17" t="s">
        <v>1698</v>
      </c>
      <c r="E133" s="17" t="s">
        <v>368</v>
      </c>
      <c r="F133" s="17" t="s">
        <v>1699</v>
      </c>
      <c r="G133" s="17" t="s">
        <v>371</v>
      </c>
      <c r="H133" s="17" t="s">
        <v>1700</v>
      </c>
      <c r="I133" s="17" t="s">
        <v>390</v>
      </c>
      <c r="J133" s="17" t="s">
        <v>373</v>
      </c>
      <c r="K133" s="17" t="s">
        <v>379</v>
      </c>
      <c r="L133" s="17" t="s">
        <v>387</v>
      </c>
      <c r="M133" s="17" t="s">
        <v>1944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>
      <c r="A134" s="17" t="s">
        <v>1948</v>
      </c>
      <c r="B134" s="17" t="s">
        <v>1942</v>
      </c>
      <c r="C134" s="17" t="s">
        <v>1943</v>
      </c>
      <c r="D134" s="17" t="s">
        <v>1698</v>
      </c>
      <c r="E134" s="17" t="s">
        <v>368</v>
      </c>
      <c r="F134" s="17" t="s">
        <v>1699</v>
      </c>
      <c r="G134" s="17" t="s">
        <v>371</v>
      </c>
      <c r="H134" s="17" t="s">
        <v>1700</v>
      </c>
      <c r="I134" s="17" t="s">
        <v>390</v>
      </c>
      <c r="J134" s="17" t="s">
        <v>373</v>
      </c>
      <c r="K134" s="17" t="s">
        <v>379</v>
      </c>
      <c r="L134" s="17" t="s">
        <v>387</v>
      </c>
      <c r="M134" s="17" t="s">
        <v>1944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>
      <c r="A135" s="17" t="s">
        <v>421</v>
      </c>
      <c r="B135" s="17" t="s">
        <v>442</v>
      </c>
      <c r="C135" s="17" t="s">
        <v>415</v>
      </c>
      <c r="D135" s="17" t="s">
        <v>446</v>
      </c>
      <c r="E135" s="17" t="s">
        <v>369</v>
      </c>
      <c r="F135" s="17" t="s">
        <v>367</v>
      </c>
      <c r="G135" s="17" t="s">
        <v>416</v>
      </c>
      <c r="H135" s="17" t="s">
        <v>368</v>
      </c>
      <c r="I135" s="17" t="s">
        <v>390</v>
      </c>
      <c r="J135" s="17" t="s">
        <v>448</v>
      </c>
      <c r="K135" s="17" t="s">
        <v>379</v>
      </c>
      <c r="L135" s="17" t="s">
        <v>548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>
        <v>1199</v>
      </c>
    </row>
    <row r="136" spans="1:25">
      <c r="A136" s="17" t="s">
        <v>422</v>
      </c>
      <c r="B136" s="17" t="s">
        <v>443</v>
      </c>
      <c r="C136" s="17" t="s">
        <v>404</v>
      </c>
      <c r="D136" s="17" t="s">
        <v>446</v>
      </c>
      <c r="E136" s="17" t="s">
        <v>369</v>
      </c>
      <c r="F136" s="17" t="s">
        <v>367</v>
      </c>
      <c r="G136" s="17" t="s">
        <v>416</v>
      </c>
      <c r="H136" s="17" t="s">
        <v>368</v>
      </c>
      <c r="I136" s="17" t="s">
        <v>390</v>
      </c>
      <c r="J136" s="17" t="s">
        <v>448</v>
      </c>
      <c r="K136" s="17" t="s">
        <v>379</v>
      </c>
      <c r="L136" s="17" t="s">
        <v>548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>
        <v>1649</v>
      </c>
    </row>
    <row r="137" spans="1:25">
      <c r="A137" s="17" t="s">
        <v>423</v>
      </c>
      <c r="B137" s="17" t="s">
        <v>444</v>
      </c>
      <c r="C137" s="17" t="s">
        <v>406</v>
      </c>
      <c r="D137" s="17" t="s">
        <v>446</v>
      </c>
      <c r="E137" s="17" t="s">
        <v>369</v>
      </c>
      <c r="F137" s="17" t="s">
        <v>367</v>
      </c>
      <c r="G137" s="17" t="s">
        <v>416</v>
      </c>
      <c r="H137" s="17" t="s">
        <v>368</v>
      </c>
      <c r="I137" s="17" t="s">
        <v>390</v>
      </c>
      <c r="J137" s="17" t="s">
        <v>448</v>
      </c>
      <c r="K137" s="17" t="s">
        <v>379</v>
      </c>
      <c r="L137" s="17" t="s">
        <v>548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>
        <v>2149</v>
      </c>
    </row>
    <row r="138" spans="1:25">
      <c r="A138" s="17" t="s">
        <v>424</v>
      </c>
      <c r="B138" s="17" t="s">
        <v>443</v>
      </c>
      <c r="C138" s="17" t="s">
        <v>404</v>
      </c>
      <c r="D138" s="17" t="s">
        <v>446</v>
      </c>
      <c r="E138" s="17" t="s">
        <v>374</v>
      </c>
      <c r="F138" s="17" t="s">
        <v>369</v>
      </c>
      <c r="G138" s="17" t="s">
        <v>367</v>
      </c>
      <c r="H138" s="17" t="s">
        <v>382</v>
      </c>
      <c r="I138" s="17" t="s">
        <v>368</v>
      </c>
      <c r="J138" s="17" t="s">
        <v>390</v>
      </c>
      <c r="K138" s="17" t="s">
        <v>448</v>
      </c>
      <c r="L138" s="17" t="s">
        <v>379</v>
      </c>
      <c r="M138" s="17" t="s">
        <v>372</v>
      </c>
      <c r="N138" s="17" t="s">
        <v>387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>
        <v>1599</v>
      </c>
    </row>
    <row r="139" spans="1:25">
      <c r="A139" s="17" t="s">
        <v>425</v>
      </c>
      <c r="B139" s="17" t="s">
        <v>445</v>
      </c>
      <c r="C139" s="17" t="s">
        <v>405</v>
      </c>
      <c r="D139" s="17" t="s">
        <v>446</v>
      </c>
      <c r="E139" s="17" t="s">
        <v>374</v>
      </c>
      <c r="F139" s="17" t="s">
        <v>369</v>
      </c>
      <c r="G139" s="17" t="s">
        <v>367</v>
      </c>
      <c r="H139" s="17" t="s">
        <v>382</v>
      </c>
      <c r="I139" s="17" t="s">
        <v>368</v>
      </c>
      <c r="J139" s="17" t="s">
        <v>390</v>
      </c>
      <c r="K139" s="17" t="s">
        <v>448</v>
      </c>
      <c r="L139" s="17" t="s">
        <v>379</v>
      </c>
      <c r="M139" s="17" t="s">
        <v>372</v>
      </c>
      <c r="N139" s="17" t="s">
        <v>387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>
        <v>1999</v>
      </c>
    </row>
    <row r="140" spans="1:25">
      <c r="A140" s="17" t="s">
        <v>547</v>
      </c>
      <c r="B140" s="17" t="s">
        <v>444</v>
      </c>
      <c r="C140" s="17" t="s">
        <v>406</v>
      </c>
      <c r="D140" s="17" t="s">
        <v>446</v>
      </c>
      <c r="E140" s="17" t="s">
        <v>374</v>
      </c>
      <c r="F140" s="17" t="s">
        <v>369</v>
      </c>
      <c r="G140" s="17" t="s">
        <v>367</v>
      </c>
      <c r="H140" s="17" t="s">
        <v>382</v>
      </c>
      <c r="I140" s="17" t="s">
        <v>368</v>
      </c>
      <c r="J140" s="17" t="s">
        <v>390</v>
      </c>
      <c r="K140" s="17" t="s">
        <v>448</v>
      </c>
      <c r="L140" s="17" t="s">
        <v>379</v>
      </c>
      <c r="M140" s="17" t="s">
        <v>372</v>
      </c>
      <c r="N140" s="17" t="s">
        <v>548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>
        <v>2199</v>
      </c>
    </row>
    <row r="141" spans="1:25">
      <c r="A141" s="17" t="s">
        <v>546</v>
      </c>
      <c r="B141" s="17" t="s">
        <v>444</v>
      </c>
      <c r="C141" s="17" t="s">
        <v>406</v>
      </c>
      <c r="D141" s="17" t="s">
        <v>446</v>
      </c>
      <c r="E141" s="17" t="s">
        <v>374</v>
      </c>
      <c r="F141" s="17" t="s">
        <v>369</v>
      </c>
      <c r="G141" s="17" t="s">
        <v>367</v>
      </c>
      <c r="H141" s="17" t="s">
        <v>382</v>
      </c>
      <c r="I141" s="17" t="s">
        <v>368</v>
      </c>
      <c r="J141" s="17" t="s">
        <v>390</v>
      </c>
      <c r="K141" s="17" t="s">
        <v>448</v>
      </c>
      <c r="L141" s="17" t="s">
        <v>379</v>
      </c>
      <c r="M141" s="17" t="s">
        <v>372</v>
      </c>
      <c r="N141" s="17" t="s">
        <v>387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>
        <v>2099</v>
      </c>
    </row>
    <row r="142" spans="1:25">
      <c r="A142" s="17" t="s">
        <v>427</v>
      </c>
      <c r="B142" s="17" t="s">
        <v>442</v>
      </c>
      <c r="C142" s="17" t="s">
        <v>415</v>
      </c>
      <c r="D142" s="17" t="s">
        <v>446</v>
      </c>
      <c r="E142" s="17" t="s">
        <v>369</v>
      </c>
      <c r="F142" s="17" t="s">
        <v>367</v>
      </c>
      <c r="G142" s="17" t="s">
        <v>416</v>
      </c>
      <c r="H142" s="17" t="s">
        <v>368</v>
      </c>
      <c r="I142" s="17" t="s">
        <v>390</v>
      </c>
      <c r="J142" s="17" t="s">
        <v>448</v>
      </c>
      <c r="K142" s="17" t="s">
        <v>379</v>
      </c>
      <c r="L142" s="17" t="s">
        <v>387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>
        <v>1149</v>
      </c>
    </row>
    <row r="143" spans="1:25">
      <c r="A143" s="17" t="s">
        <v>426</v>
      </c>
      <c r="B143" s="17" t="s">
        <v>443</v>
      </c>
      <c r="C143" s="17" t="s">
        <v>404</v>
      </c>
      <c r="D143" s="17" t="s">
        <v>446</v>
      </c>
      <c r="E143" s="17" t="s">
        <v>369</v>
      </c>
      <c r="F143" s="17" t="s">
        <v>367</v>
      </c>
      <c r="G143" s="17" t="s">
        <v>416</v>
      </c>
      <c r="H143" s="17" t="s">
        <v>368</v>
      </c>
      <c r="I143" s="17" t="s">
        <v>390</v>
      </c>
      <c r="J143" s="17" t="s">
        <v>448</v>
      </c>
      <c r="K143" s="17" t="s">
        <v>379</v>
      </c>
      <c r="L143" s="17" t="s">
        <v>387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>
        <v>1499</v>
      </c>
    </row>
    <row r="144" spans="1:25">
      <c r="A144" s="17" t="s">
        <v>428</v>
      </c>
      <c r="B144" s="17" t="s">
        <v>444</v>
      </c>
      <c r="C144" s="17" t="s">
        <v>406</v>
      </c>
      <c r="D144" s="17" t="s">
        <v>446</v>
      </c>
      <c r="E144" s="17" t="s">
        <v>369</v>
      </c>
      <c r="F144" s="17" t="s">
        <v>367</v>
      </c>
      <c r="G144" s="17" t="s">
        <v>416</v>
      </c>
      <c r="H144" s="17" t="s">
        <v>368</v>
      </c>
      <c r="I144" s="17" t="s">
        <v>390</v>
      </c>
      <c r="J144" s="17" t="s">
        <v>448</v>
      </c>
      <c r="K144" s="17" t="s">
        <v>379</v>
      </c>
      <c r="L144" s="17" t="s">
        <v>387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>
        <v>2099</v>
      </c>
    </row>
    <row r="145" spans="1:25">
      <c r="A145" s="17" t="s">
        <v>449</v>
      </c>
      <c r="B145" s="17" t="s">
        <v>442</v>
      </c>
      <c r="C145" s="17" t="s">
        <v>415</v>
      </c>
      <c r="D145" s="17" t="s">
        <v>446</v>
      </c>
      <c r="E145" s="17" t="s">
        <v>369</v>
      </c>
      <c r="F145" s="17" t="s">
        <v>367</v>
      </c>
      <c r="G145" s="17" t="s">
        <v>416</v>
      </c>
      <c r="H145" s="17" t="s">
        <v>368</v>
      </c>
      <c r="I145" s="17" t="s">
        <v>390</v>
      </c>
      <c r="J145" s="17" t="s">
        <v>448</v>
      </c>
      <c r="K145" s="17" t="s">
        <v>462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>
        <v>1099</v>
      </c>
    </row>
    <row r="146" spans="1:25">
      <c r="A146" s="17" t="s">
        <v>450</v>
      </c>
      <c r="B146" s="17" t="s">
        <v>455</v>
      </c>
      <c r="C146" s="17" t="s">
        <v>458</v>
      </c>
      <c r="D146" s="17" t="s">
        <v>446</v>
      </c>
      <c r="E146" s="17" t="s">
        <v>369</v>
      </c>
      <c r="F146" s="17" t="s">
        <v>367</v>
      </c>
      <c r="G146" s="17" t="s">
        <v>416</v>
      </c>
      <c r="H146" s="17" t="s">
        <v>368</v>
      </c>
      <c r="I146" s="17" t="s">
        <v>390</v>
      </c>
      <c r="J146" s="17" t="s">
        <v>417</v>
      </c>
      <c r="K146" s="17" t="s">
        <v>462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>
        <v>1549</v>
      </c>
    </row>
    <row r="147" spans="1:25">
      <c r="A147" s="17" t="s">
        <v>451</v>
      </c>
      <c r="B147" s="17" t="s">
        <v>455</v>
      </c>
      <c r="C147" s="17" t="s">
        <v>458</v>
      </c>
      <c r="D147" s="17" t="s">
        <v>446</v>
      </c>
      <c r="E147" s="17" t="s">
        <v>369</v>
      </c>
      <c r="F147" s="17" t="s">
        <v>367</v>
      </c>
      <c r="G147" s="17" t="s">
        <v>416</v>
      </c>
      <c r="H147" s="17" t="s">
        <v>368</v>
      </c>
      <c r="I147" s="17" t="s">
        <v>390</v>
      </c>
      <c r="J147" s="17" t="s">
        <v>417</v>
      </c>
      <c r="K147" s="17" t="s">
        <v>462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>
        <v>1399</v>
      </c>
    </row>
    <row r="148" spans="1:25">
      <c r="A148" s="17" t="s">
        <v>452</v>
      </c>
      <c r="B148" s="17" t="s">
        <v>455</v>
      </c>
      <c r="C148" s="17" t="s">
        <v>458</v>
      </c>
      <c r="D148" s="17" t="s">
        <v>446</v>
      </c>
      <c r="E148" s="17" t="s">
        <v>369</v>
      </c>
      <c r="F148" s="17" t="s">
        <v>367</v>
      </c>
      <c r="G148" s="17" t="s">
        <v>416</v>
      </c>
      <c r="H148" s="17" t="s">
        <v>368</v>
      </c>
      <c r="I148" s="17" t="s">
        <v>390</v>
      </c>
      <c r="J148" s="17" t="s">
        <v>448</v>
      </c>
      <c r="K148" s="17" t="s">
        <v>462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>
        <v>1399</v>
      </c>
    </row>
    <row r="149" spans="1:25">
      <c r="A149" s="17" t="s">
        <v>453</v>
      </c>
      <c r="B149" s="17" t="s">
        <v>456</v>
      </c>
      <c r="C149" s="17" t="s">
        <v>457</v>
      </c>
      <c r="D149" s="17" t="s">
        <v>446</v>
      </c>
      <c r="E149" s="17" t="s">
        <v>369</v>
      </c>
      <c r="F149" s="17" t="s">
        <v>367</v>
      </c>
      <c r="G149" s="17" t="s">
        <v>416</v>
      </c>
      <c r="H149" s="17" t="s">
        <v>368</v>
      </c>
      <c r="I149" s="17" t="s">
        <v>390</v>
      </c>
      <c r="J149" s="17" t="s">
        <v>448</v>
      </c>
      <c r="K149" s="17" t="s">
        <v>462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>
        <v>1799</v>
      </c>
    </row>
    <row r="150" spans="1:25">
      <c r="A150" s="17" t="s">
        <v>454</v>
      </c>
      <c r="B150" s="17" t="s">
        <v>444</v>
      </c>
      <c r="C150" s="17" t="s">
        <v>406</v>
      </c>
      <c r="D150" s="17" t="s">
        <v>446</v>
      </c>
      <c r="E150" s="17" t="s">
        <v>369</v>
      </c>
      <c r="F150" s="17" t="s">
        <v>367</v>
      </c>
      <c r="G150" s="17" t="s">
        <v>416</v>
      </c>
      <c r="H150" s="17" t="s">
        <v>368</v>
      </c>
      <c r="I150" s="17" t="s">
        <v>390</v>
      </c>
      <c r="J150" s="17" t="s">
        <v>448</v>
      </c>
      <c r="K150" s="17" t="s">
        <v>462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>
        <v>2099</v>
      </c>
    </row>
    <row r="151" spans="1:25">
      <c r="A151" s="17" t="s">
        <v>459</v>
      </c>
      <c r="B151" s="17" t="s">
        <v>460</v>
      </c>
      <c r="C151" s="17" t="s">
        <v>457</v>
      </c>
      <c r="D151" s="17" t="s">
        <v>446</v>
      </c>
      <c r="E151" s="17" t="s">
        <v>369</v>
      </c>
      <c r="F151" s="17" t="s">
        <v>367</v>
      </c>
      <c r="G151" s="17" t="s">
        <v>416</v>
      </c>
      <c r="H151" s="17" t="s">
        <v>368</v>
      </c>
      <c r="I151" s="17" t="s">
        <v>461</v>
      </c>
      <c r="J151" s="17" t="s">
        <v>462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>
        <v>1699</v>
      </c>
    </row>
    <row r="152" spans="1:25">
      <c r="A152" s="17" t="s">
        <v>1707</v>
      </c>
      <c r="B152" s="17" t="s">
        <v>470</v>
      </c>
      <c r="C152" s="17" t="s">
        <v>475</v>
      </c>
      <c r="D152" s="17" t="s">
        <v>493</v>
      </c>
      <c r="E152" s="17" t="s">
        <v>369</v>
      </c>
      <c r="F152" s="17" t="s">
        <v>367</v>
      </c>
      <c r="G152" s="17" t="s">
        <v>494</v>
      </c>
      <c r="H152" s="17" t="s">
        <v>461</v>
      </c>
      <c r="I152" s="17" t="s">
        <v>462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>
      <c r="A153" s="17" t="s">
        <v>463</v>
      </c>
      <c r="B153" s="17" t="s">
        <v>469</v>
      </c>
      <c r="C153" s="17" t="s">
        <v>474</v>
      </c>
      <c r="D153" s="17" t="s">
        <v>493</v>
      </c>
      <c r="E153" s="17" t="s">
        <v>369</v>
      </c>
      <c r="F153" s="17" t="s">
        <v>367</v>
      </c>
      <c r="G153" s="17" t="s">
        <v>494</v>
      </c>
      <c r="H153" s="17" t="s">
        <v>461</v>
      </c>
      <c r="I153" s="17" t="s">
        <v>462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>
        <v>749</v>
      </c>
    </row>
    <row r="154" spans="1:25">
      <c r="A154" s="17" t="s">
        <v>464</v>
      </c>
      <c r="B154" s="17" t="s">
        <v>470</v>
      </c>
      <c r="C154" s="17" t="s">
        <v>475</v>
      </c>
      <c r="D154" s="17" t="s">
        <v>493</v>
      </c>
      <c r="E154" s="17" t="s">
        <v>369</v>
      </c>
      <c r="F154" s="17" t="s">
        <v>367</v>
      </c>
      <c r="G154" s="17" t="s">
        <v>494</v>
      </c>
      <c r="H154" s="17" t="s">
        <v>461</v>
      </c>
      <c r="I154" s="17" t="s">
        <v>462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>
        <v>999</v>
      </c>
    </row>
    <row r="155" spans="1:25">
      <c r="A155" s="17" t="s">
        <v>465</v>
      </c>
      <c r="B155" s="17" t="s">
        <v>471</v>
      </c>
      <c r="C155" s="17" t="s">
        <v>404</v>
      </c>
      <c r="D155" s="17" t="s">
        <v>446</v>
      </c>
      <c r="E155" s="17" t="s">
        <v>369</v>
      </c>
      <c r="F155" s="17" t="s">
        <v>367</v>
      </c>
      <c r="G155" s="17" t="s">
        <v>368</v>
      </c>
      <c r="H155" s="17" t="s">
        <v>461</v>
      </c>
      <c r="I155" s="17" t="s">
        <v>462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>
        <v>1399</v>
      </c>
    </row>
    <row r="156" spans="1:25">
      <c r="A156" s="17" t="s">
        <v>466</v>
      </c>
      <c r="B156" s="17" t="s">
        <v>472</v>
      </c>
      <c r="C156" s="17" t="s">
        <v>476</v>
      </c>
      <c r="D156" s="17" t="s">
        <v>446</v>
      </c>
      <c r="E156" s="17" t="s">
        <v>369</v>
      </c>
      <c r="F156" s="17" t="s">
        <v>367</v>
      </c>
      <c r="G156" s="17" t="s">
        <v>368</v>
      </c>
      <c r="H156" s="17" t="s">
        <v>478</v>
      </c>
      <c r="I156" s="17" t="s">
        <v>462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>
        <v>669</v>
      </c>
    </row>
    <row r="157" spans="1:25">
      <c r="A157" s="17" t="s">
        <v>467</v>
      </c>
      <c r="B157" s="17" t="s">
        <v>473</v>
      </c>
      <c r="C157" s="17" t="s">
        <v>477</v>
      </c>
      <c r="D157" s="17" t="s">
        <v>446</v>
      </c>
      <c r="E157" s="17" t="s">
        <v>369</v>
      </c>
      <c r="F157" s="17" t="s">
        <v>367</v>
      </c>
      <c r="G157" s="17" t="s">
        <v>494</v>
      </c>
      <c r="H157" s="17" t="s">
        <v>461</v>
      </c>
      <c r="I157" s="17" t="s">
        <v>462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>
        <v>1349</v>
      </c>
    </row>
    <row r="158" spans="1:25">
      <c r="A158" s="17" t="s">
        <v>468</v>
      </c>
      <c r="B158" s="17" t="s">
        <v>469</v>
      </c>
      <c r="C158" s="17" t="s">
        <v>474</v>
      </c>
      <c r="D158" s="17" t="s">
        <v>493</v>
      </c>
      <c r="E158" s="17" t="s">
        <v>369</v>
      </c>
      <c r="F158" s="17" t="s">
        <v>367</v>
      </c>
      <c r="G158" s="17" t="s">
        <v>368</v>
      </c>
      <c r="H158" s="17" t="s">
        <v>461</v>
      </c>
      <c r="I158" s="17" t="s">
        <v>462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>
        <v>669</v>
      </c>
    </row>
    <row r="159" spans="1:25">
      <c r="A159" s="17" t="s">
        <v>479</v>
      </c>
      <c r="B159" s="17" t="s">
        <v>481</v>
      </c>
      <c r="C159" s="17" t="s">
        <v>458</v>
      </c>
      <c r="D159" s="17" t="s">
        <v>446</v>
      </c>
      <c r="E159" s="17" t="s">
        <v>369</v>
      </c>
      <c r="F159" s="17" t="s">
        <v>368</v>
      </c>
      <c r="G159" s="17" t="s">
        <v>461</v>
      </c>
      <c r="H159" s="17" t="s">
        <v>380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>
        <v>1249</v>
      </c>
    </row>
    <row r="160" spans="1:25">
      <c r="A160" s="17" t="s">
        <v>480</v>
      </c>
      <c r="B160" s="17" t="s">
        <v>481</v>
      </c>
      <c r="C160" s="17" t="s">
        <v>458</v>
      </c>
      <c r="D160" s="17" t="s">
        <v>446</v>
      </c>
      <c r="E160" s="17" t="s">
        <v>369</v>
      </c>
      <c r="F160" s="17" t="s">
        <v>368</v>
      </c>
      <c r="G160" s="17" t="s">
        <v>461</v>
      </c>
      <c r="H160" s="17" t="s">
        <v>380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>
        <v>1249</v>
      </c>
    </row>
    <row r="161" spans="1:25">
      <c r="A161" s="17" t="s">
        <v>1708</v>
      </c>
      <c r="B161" s="17" t="s">
        <v>488</v>
      </c>
      <c r="C161" s="17" t="s">
        <v>475</v>
      </c>
      <c r="D161" s="17" t="s">
        <v>493</v>
      </c>
      <c r="E161" s="17" t="s">
        <v>369</v>
      </c>
      <c r="F161" s="17" t="s">
        <v>494</v>
      </c>
      <c r="G161" s="17" t="s">
        <v>461</v>
      </c>
      <c r="H161" s="17" t="s">
        <v>495</v>
      </c>
      <c r="I161" s="17" t="s">
        <v>496</v>
      </c>
      <c r="J161" s="17" t="s">
        <v>1709</v>
      </c>
      <c r="K161" s="17" t="s">
        <v>1710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>
        <v>959</v>
      </c>
    </row>
    <row r="162" spans="1:25">
      <c r="A162" s="17" t="s">
        <v>482</v>
      </c>
      <c r="B162" s="17" t="s">
        <v>489</v>
      </c>
      <c r="C162" s="17" t="s">
        <v>476</v>
      </c>
      <c r="D162" s="17" t="s">
        <v>446</v>
      </c>
      <c r="E162" s="17" t="s">
        <v>494</v>
      </c>
      <c r="F162" s="17" t="s">
        <v>478</v>
      </c>
      <c r="G162" s="17" t="s">
        <v>495</v>
      </c>
      <c r="H162" s="17" t="s">
        <v>496</v>
      </c>
      <c r="I162" s="17" t="s">
        <v>380</v>
      </c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>
        <v>619</v>
      </c>
    </row>
    <row r="163" spans="1:25">
      <c r="A163" s="17" t="s">
        <v>483</v>
      </c>
      <c r="B163" s="17" t="s">
        <v>490</v>
      </c>
      <c r="C163" s="17" t="s">
        <v>492</v>
      </c>
      <c r="D163" s="17" t="s">
        <v>493</v>
      </c>
      <c r="E163" s="17" t="s">
        <v>494</v>
      </c>
      <c r="F163" s="17" t="s">
        <v>478</v>
      </c>
      <c r="G163" s="17" t="s">
        <v>495</v>
      </c>
      <c r="H163" s="17" t="s">
        <v>496</v>
      </c>
      <c r="I163" s="17" t="s">
        <v>380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>
        <v>539</v>
      </c>
    </row>
    <row r="164" spans="1:25">
      <c r="A164" s="17" t="s">
        <v>1711</v>
      </c>
      <c r="B164" s="17" t="s">
        <v>491</v>
      </c>
      <c r="C164" s="17" t="s">
        <v>476</v>
      </c>
      <c r="D164" s="17" t="s">
        <v>446</v>
      </c>
      <c r="E164" s="17" t="s">
        <v>494</v>
      </c>
      <c r="F164" s="17" t="s">
        <v>478</v>
      </c>
      <c r="G164" s="17" t="s">
        <v>495</v>
      </c>
      <c r="H164" s="17" t="s">
        <v>496</v>
      </c>
      <c r="I164" s="17" t="s">
        <v>497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>
      <c r="A165" s="17" t="s">
        <v>1712</v>
      </c>
      <c r="B165" s="17" t="s">
        <v>491</v>
      </c>
      <c r="C165" s="17" t="s">
        <v>476</v>
      </c>
      <c r="D165" s="17" t="s">
        <v>446</v>
      </c>
      <c r="E165" s="17" t="s">
        <v>494</v>
      </c>
      <c r="F165" s="17" t="s">
        <v>478</v>
      </c>
      <c r="G165" s="17" t="s">
        <v>495</v>
      </c>
      <c r="H165" s="17" t="s">
        <v>496</v>
      </c>
      <c r="I165" s="17" t="s">
        <v>497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>
      <c r="A166" s="17" t="s">
        <v>484</v>
      </c>
      <c r="B166" s="17" t="s">
        <v>491</v>
      </c>
      <c r="C166" s="17" t="s">
        <v>476</v>
      </c>
      <c r="D166" s="17" t="s">
        <v>446</v>
      </c>
      <c r="E166" s="17" t="s">
        <v>494</v>
      </c>
      <c r="F166" s="17" t="s">
        <v>478</v>
      </c>
      <c r="G166" s="17" t="s">
        <v>495</v>
      </c>
      <c r="H166" s="17" t="s">
        <v>496</v>
      </c>
      <c r="I166" s="17" t="s">
        <v>497</v>
      </c>
      <c r="J166" s="17" t="s">
        <v>552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>
        <v>729</v>
      </c>
    </row>
    <row r="167" spans="1:25">
      <c r="A167" s="17" t="s">
        <v>486</v>
      </c>
      <c r="B167" s="17" t="s">
        <v>491</v>
      </c>
      <c r="C167" s="17" t="s">
        <v>476</v>
      </c>
      <c r="D167" s="17" t="s">
        <v>446</v>
      </c>
      <c r="E167" s="17" t="s">
        <v>494</v>
      </c>
      <c r="F167" s="17" t="s">
        <v>478</v>
      </c>
      <c r="G167" s="17" t="s">
        <v>495</v>
      </c>
      <c r="H167" s="17" t="s">
        <v>496</v>
      </c>
      <c r="I167" s="17" t="s">
        <v>497</v>
      </c>
      <c r="J167" s="17" t="s">
        <v>553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>
        <v>729</v>
      </c>
    </row>
    <row r="168" spans="1:25">
      <c r="A168" s="17" t="s">
        <v>485</v>
      </c>
      <c r="B168" s="17" t="s">
        <v>491</v>
      </c>
      <c r="C168" s="17" t="s">
        <v>476</v>
      </c>
      <c r="D168" s="17" t="s">
        <v>446</v>
      </c>
      <c r="E168" s="17" t="s">
        <v>494</v>
      </c>
      <c r="F168" s="17" t="s">
        <v>478</v>
      </c>
      <c r="G168" s="17" t="s">
        <v>495</v>
      </c>
      <c r="H168" s="17" t="s">
        <v>496</v>
      </c>
      <c r="I168" s="17" t="s">
        <v>497</v>
      </c>
      <c r="J168" s="17" t="s">
        <v>554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>
        <v>729</v>
      </c>
    </row>
    <row r="169" spans="1:25">
      <c r="A169" s="17" t="s">
        <v>487</v>
      </c>
      <c r="B169" s="17" t="s">
        <v>491</v>
      </c>
      <c r="C169" s="17" t="s">
        <v>476</v>
      </c>
      <c r="D169" s="17" t="s">
        <v>446</v>
      </c>
      <c r="E169" s="17" t="s">
        <v>494</v>
      </c>
      <c r="F169" s="17" t="s">
        <v>478</v>
      </c>
      <c r="G169" s="17" t="s">
        <v>495</v>
      </c>
      <c r="H169" s="17" t="s">
        <v>496</v>
      </c>
      <c r="I169" s="17" t="s">
        <v>497</v>
      </c>
      <c r="J169" s="17" t="s">
        <v>555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>
        <v>729</v>
      </c>
    </row>
    <row r="170" spans="1:25">
      <c r="A170" s="17" t="s">
        <v>1713</v>
      </c>
      <c r="B170" s="17" t="s">
        <v>491</v>
      </c>
      <c r="C170" s="17" t="s">
        <v>476</v>
      </c>
      <c r="D170" s="17" t="s">
        <v>446</v>
      </c>
      <c r="E170" s="17" t="s">
        <v>494</v>
      </c>
      <c r="F170" s="17" t="s">
        <v>478</v>
      </c>
      <c r="G170" s="17" t="s">
        <v>495</v>
      </c>
      <c r="H170" s="17" t="s">
        <v>496</v>
      </c>
      <c r="I170" s="17" t="s">
        <v>497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>
      <c r="A171" s="17" t="s">
        <v>1714</v>
      </c>
      <c r="B171" s="17" t="s">
        <v>491</v>
      </c>
      <c r="C171" s="17" t="s">
        <v>476</v>
      </c>
      <c r="D171" s="17" t="s">
        <v>446</v>
      </c>
      <c r="E171" s="17" t="s">
        <v>494</v>
      </c>
      <c r="F171" s="17" t="s">
        <v>478</v>
      </c>
      <c r="G171" s="17" t="s">
        <v>495</v>
      </c>
      <c r="H171" s="17" t="s">
        <v>496</v>
      </c>
      <c r="I171" s="17" t="s">
        <v>497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>
      <c r="A172" s="17" t="s">
        <v>544</v>
      </c>
      <c r="B172" s="17" t="s">
        <v>545</v>
      </c>
      <c r="C172" s="17" t="s">
        <v>457</v>
      </c>
      <c r="D172" s="17" t="s">
        <v>446</v>
      </c>
      <c r="E172" s="17" t="s">
        <v>368</v>
      </c>
      <c r="F172" s="17" t="s">
        <v>380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>
        <v>1529</v>
      </c>
    </row>
    <row r="173" spans="1:25">
      <c r="A173" s="17" t="s">
        <v>549</v>
      </c>
      <c r="B173" s="17" t="s">
        <v>550</v>
      </c>
      <c r="C173" s="17" t="s">
        <v>551</v>
      </c>
      <c r="D173" s="17" t="s">
        <v>446</v>
      </c>
      <c r="E173" s="17" t="s">
        <v>478</v>
      </c>
      <c r="F173" s="17" t="s">
        <v>462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>
        <v>619</v>
      </c>
    </row>
    <row r="174" spans="1:25">
      <c r="A174" s="17" t="s">
        <v>924</v>
      </c>
      <c r="B174" s="17" t="s">
        <v>925</v>
      </c>
      <c r="C174" s="17" t="s">
        <v>458</v>
      </c>
      <c r="D174" s="17" t="s">
        <v>446</v>
      </c>
      <c r="E174" s="17" t="s">
        <v>369</v>
      </c>
      <c r="F174" s="17" t="s">
        <v>367</v>
      </c>
      <c r="G174" s="17" t="s">
        <v>368</v>
      </c>
      <c r="H174" s="17" t="s">
        <v>461</v>
      </c>
      <c r="I174" s="17" t="s">
        <v>380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>
        <v>1299</v>
      </c>
    </row>
    <row r="175" spans="1:25">
      <c r="A175" s="17" t="s">
        <v>1652</v>
      </c>
      <c r="B175" s="17" t="s">
        <v>925</v>
      </c>
      <c r="C175" s="17" t="s">
        <v>458</v>
      </c>
      <c r="D175" s="17" t="s">
        <v>446</v>
      </c>
      <c r="E175" s="17" t="s">
        <v>369</v>
      </c>
      <c r="F175" s="17" t="s">
        <v>367</v>
      </c>
      <c r="G175" s="17" t="s">
        <v>368</v>
      </c>
      <c r="H175" s="17" t="s">
        <v>461</v>
      </c>
      <c r="I175" s="17" t="s">
        <v>462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>
        <v>1349</v>
      </c>
    </row>
    <row r="176" spans="1:25">
      <c r="A176" s="17" t="s">
        <v>1099</v>
      </c>
      <c r="B176" s="17" t="s">
        <v>1100</v>
      </c>
      <c r="C176" s="17" t="s">
        <v>1101</v>
      </c>
      <c r="D176" s="17" t="s">
        <v>446</v>
      </c>
      <c r="E176" s="17" t="s">
        <v>369</v>
      </c>
      <c r="F176" s="17" t="s">
        <v>367</v>
      </c>
      <c r="G176" s="17" t="s">
        <v>368</v>
      </c>
      <c r="H176" s="17" t="s">
        <v>461</v>
      </c>
      <c r="I176" s="17" t="s">
        <v>1102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>
        <v>949</v>
      </c>
    </row>
    <row r="177" spans="1:26">
      <c r="A177" s="17" t="s">
        <v>1715</v>
      </c>
      <c r="B177" s="17" t="s">
        <v>1716</v>
      </c>
      <c r="C177" s="17" t="s">
        <v>1717</v>
      </c>
      <c r="D177" s="17" t="s">
        <v>1718</v>
      </c>
      <c r="E177" s="17" t="s">
        <v>1719</v>
      </c>
      <c r="F177" s="17" t="s">
        <v>1720</v>
      </c>
      <c r="G177" s="17" t="s">
        <v>1721</v>
      </c>
      <c r="H177" s="17" t="s">
        <v>1722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6">
      <c r="A178" s="17" t="s">
        <v>1723</v>
      </c>
      <c r="B178" s="17" t="s">
        <v>1724</v>
      </c>
      <c r="C178" s="17" t="s">
        <v>476</v>
      </c>
      <c r="D178" s="17" t="s">
        <v>446</v>
      </c>
      <c r="E178" s="17" t="s">
        <v>1718</v>
      </c>
      <c r="F178" s="17" t="s">
        <v>369</v>
      </c>
      <c r="G178" s="17" t="s">
        <v>416</v>
      </c>
      <c r="H178" s="17" t="s">
        <v>1721</v>
      </c>
      <c r="I178" s="17" t="s">
        <v>1725</v>
      </c>
      <c r="J178" s="17" t="s">
        <v>494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6">
      <c r="A179" s="17" t="s">
        <v>1726</v>
      </c>
      <c r="B179" s="17" t="s">
        <v>469</v>
      </c>
      <c r="C179" s="17" t="s">
        <v>1727</v>
      </c>
      <c r="D179" s="17" t="s">
        <v>1728</v>
      </c>
      <c r="E179" s="17" t="s">
        <v>1729</v>
      </c>
      <c r="F179" s="17" t="s">
        <v>1730</v>
      </c>
      <c r="G179" s="17" t="s">
        <v>1725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6">
      <c r="A180" s="17" t="s">
        <v>499</v>
      </c>
      <c r="B180" s="17" t="s">
        <v>498</v>
      </c>
      <c r="C180" s="17" t="s">
        <v>502</v>
      </c>
      <c r="D180" s="17" t="s">
        <v>503</v>
      </c>
      <c r="E180" s="17" t="s">
        <v>513</v>
      </c>
      <c r="F180" s="17" t="s">
        <v>504</v>
      </c>
      <c r="G180" s="17" t="s">
        <v>512</v>
      </c>
      <c r="H180" s="17" t="s">
        <v>505</v>
      </c>
      <c r="I180" s="17" t="s">
        <v>506</v>
      </c>
      <c r="J180" s="17" t="s">
        <v>507</v>
      </c>
      <c r="K180" s="17" t="s">
        <v>514</v>
      </c>
      <c r="L180" s="17" t="s">
        <v>508</v>
      </c>
      <c r="M180" s="17" t="s">
        <v>509</v>
      </c>
      <c r="N180" s="17" t="s">
        <v>510</v>
      </c>
      <c r="O180" s="17" t="s">
        <v>511</v>
      </c>
      <c r="P180" s="17"/>
      <c r="Q180" s="17"/>
      <c r="R180" s="17"/>
      <c r="S180" s="17"/>
      <c r="T180" s="17"/>
      <c r="U180" s="17"/>
      <c r="V180" s="17"/>
      <c r="W180" s="17"/>
      <c r="X180" s="17"/>
      <c r="Y180" s="17">
        <v>119</v>
      </c>
    </row>
    <row r="181" spans="1:26">
      <c r="A181" s="17" t="s">
        <v>500</v>
      </c>
      <c r="B181" s="17" t="s">
        <v>501</v>
      </c>
      <c r="C181" s="17" t="s">
        <v>502</v>
      </c>
      <c r="D181" s="17" t="s">
        <v>513</v>
      </c>
      <c r="E181" s="17" t="s">
        <v>507</v>
      </c>
      <c r="F181" s="17" t="s">
        <v>514</v>
      </c>
      <c r="G181" s="17" t="s">
        <v>510</v>
      </c>
      <c r="H181" s="17" t="s">
        <v>515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>
        <v>199</v>
      </c>
    </row>
    <row r="182" spans="1:26">
      <c r="A182" s="17" t="s">
        <v>2097</v>
      </c>
      <c r="B182" s="17" t="s">
        <v>516</v>
      </c>
      <c r="C182" s="17" t="s">
        <v>517</v>
      </c>
      <c r="D182" s="17" t="s">
        <v>518</v>
      </c>
      <c r="E182" s="17" t="s">
        <v>580</v>
      </c>
      <c r="F182" s="17" t="s">
        <v>519</v>
      </c>
      <c r="G182" s="17" t="s">
        <v>520</v>
      </c>
      <c r="H182" s="17" t="s">
        <v>521</v>
      </c>
      <c r="I182" s="17" t="s">
        <v>522</v>
      </c>
      <c r="J182" s="17" t="s">
        <v>523</v>
      </c>
      <c r="K182" s="17" t="s">
        <v>592</v>
      </c>
      <c r="L182" s="17" t="s">
        <v>524</v>
      </c>
      <c r="M182" s="17" t="s">
        <v>525</v>
      </c>
      <c r="N182" s="17" t="s">
        <v>526</v>
      </c>
      <c r="O182" s="17" t="s">
        <v>527</v>
      </c>
      <c r="P182" s="17" t="s">
        <v>528</v>
      </c>
      <c r="Q182" s="17" t="s">
        <v>529</v>
      </c>
      <c r="R182" s="17" t="s">
        <v>309</v>
      </c>
      <c r="S182" s="17"/>
      <c r="T182" s="17"/>
      <c r="U182" s="17"/>
      <c r="V182" s="17"/>
      <c r="W182" s="17"/>
      <c r="X182" s="17"/>
      <c r="Y182" s="17">
        <v>1649</v>
      </c>
    </row>
    <row r="183" spans="1:26">
      <c r="A183" s="18" t="s">
        <v>821</v>
      </c>
      <c r="B183" s="17" t="s">
        <v>608</v>
      </c>
      <c r="C183" s="17" t="s">
        <v>537</v>
      </c>
      <c r="D183" s="17" t="s">
        <v>518</v>
      </c>
      <c r="E183" s="17" t="s">
        <v>351</v>
      </c>
      <c r="F183" s="17" t="s">
        <v>591</v>
      </c>
      <c r="G183" s="17" t="s">
        <v>533</v>
      </c>
      <c r="H183" s="17" t="s">
        <v>539</v>
      </c>
      <c r="I183" s="17" t="s">
        <v>579</v>
      </c>
      <c r="J183" s="17" t="s">
        <v>523</v>
      </c>
      <c r="K183" s="17" t="s">
        <v>610</v>
      </c>
      <c r="L183" s="17" t="s">
        <v>583</v>
      </c>
      <c r="M183" s="17" t="s">
        <v>525</v>
      </c>
      <c r="N183" s="17" t="s">
        <v>582</v>
      </c>
      <c r="O183" s="17" t="s">
        <v>584</v>
      </c>
      <c r="P183" s="17" t="s">
        <v>611</v>
      </c>
      <c r="Q183" s="17"/>
      <c r="R183" s="17"/>
      <c r="S183" s="17"/>
      <c r="T183" s="17"/>
      <c r="U183" s="17"/>
      <c r="V183" s="17"/>
      <c r="W183" s="17"/>
      <c r="X183" s="17"/>
      <c r="Y183" s="17">
        <v>1299</v>
      </c>
      <c r="Z183" s="19"/>
    </row>
    <row r="184" spans="1:26">
      <c r="A184" s="18" t="s">
        <v>2118</v>
      </c>
      <c r="B184" s="17" t="s">
        <v>2119</v>
      </c>
      <c r="C184" s="17" t="s">
        <v>537</v>
      </c>
      <c r="D184" s="17" t="s">
        <v>518</v>
      </c>
      <c r="E184" s="17" t="s">
        <v>2120</v>
      </c>
      <c r="F184" s="17" t="s">
        <v>2121</v>
      </c>
      <c r="G184" s="17" t="s">
        <v>533</v>
      </c>
      <c r="H184" s="17" t="s">
        <v>539</v>
      </c>
      <c r="I184" s="17" t="s">
        <v>579</v>
      </c>
      <c r="J184" s="17" t="s">
        <v>523</v>
      </c>
      <c r="K184" s="17" t="s">
        <v>610</v>
      </c>
      <c r="L184" s="17" t="s">
        <v>583</v>
      </c>
      <c r="M184" s="17" t="s">
        <v>525</v>
      </c>
      <c r="N184" s="17" t="s">
        <v>2124</v>
      </c>
      <c r="O184" s="17" t="s">
        <v>584</v>
      </c>
      <c r="P184" s="17"/>
      <c r="Q184" s="17"/>
      <c r="R184" s="17"/>
      <c r="S184" s="17"/>
      <c r="T184" s="17"/>
      <c r="U184" s="17"/>
      <c r="V184" s="17"/>
      <c r="W184" s="17"/>
      <c r="X184" s="17"/>
      <c r="Y184" s="17">
        <v>1299</v>
      </c>
      <c r="Z184" s="19"/>
    </row>
    <row r="185" spans="1:26">
      <c r="A185" s="18" t="s">
        <v>2122</v>
      </c>
      <c r="B185" s="17" t="s">
        <v>2123</v>
      </c>
      <c r="C185" s="17" t="s">
        <v>537</v>
      </c>
      <c r="D185" s="17" t="s">
        <v>518</v>
      </c>
      <c r="E185" s="17" t="s">
        <v>351</v>
      </c>
      <c r="F185" s="17" t="s">
        <v>2121</v>
      </c>
      <c r="G185" s="17" t="s">
        <v>533</v>
      </c>
      <c r="H185" s="17" t="s">
        <v>539</v>
      </c>
      <c r="I185" s="17" t="s">
        <v>579</v>
      </c>
      <c r="J185" s="17" t="s">
        <v>523</v>
      </c>
      <c r="K185" s="17" t="s">
        <v>610</v>
      </c>
      <c r="L185" s="17" t="s">
        <v>583</v>
      </c>
      <c r="M185" s="17" t="s">
        <v>525</v>
      </c>
      <c r="N185" s="17" t="s">
        <v>582</v>
      </c>
      <c r="O185" s="17" t="s">
        <v>584</v>
      </c>
      <c r="P185" s="17"/>
      <c r="Q185" s="17"/>
      <c r="R185" s="17"/>
      <c r="S185" s="17"/>
      <c r="T185" s="17"/>
      <c r="U185" s="17"/>
      <c r="V185" s="17"/>
      <c r="W185" s="17"/>
      <c r="X185" s="17"/>
      <c r="Y185" s="17">
        <v>1299</v>
      </c>
      <c r="Z185" s="19"/>
    </row>
    <row r="186" spans="1:26">
      <c r="A186" s="18" t="s">
        <v>2125</v>
      </c>
      <c r="B186" s="17" t="s">
        <v>2126</v>
      </c>
      <c r="C186" s="17" t="s">
        <v>537</v>
      </c>
      <c r="D186" s="17" t="s">
        <v>518</v>
      </c>
      <c r="E186" s="17" t="s">
        <v>351</v>
      </c>
      <c r="F186" s="17" t="s">
        <v>2121</v>
      </c>
      <c r="G186" s="17" t="s">
        <v>533</v>
      </c>
      <c r="H186" s="17" t="s">
        <v>539</v>
      </c>
      <c r="I186" s="17" t="s">
        <v>579</v>
      </c>
      <c r="J186" s="17" t="s">
        <v>523</v>
      </c>
      <c r="K186" s="17" t="s">
        <v>610</v>
      </c>
      <c r="L186" s="17" t="s">
        <v>583</v>
      </c>
      <c r="M186" s="17" t="s">
        <v>525</v>
      </c>
      <c r="N186" s="17" t="s">
        <v>582</v>
      </c>
      <c r="O186" s="17" t="s">
        <v>584</v>
      </c>
      <c r="P186" s="17"/>
      <c r="Q186" s="17"/>
      <c r="R186" s="17"/>
      <c r="S186" s="17"/>
      <c r="T186" s="17"/>
      <c r="U186" s="17"/>
      <c r="V186" s="17"/>
      <c r="W186" s="17"/>
      <c r="X186" s="17"/>
      <c r="Y186" s="17">
        <v>1299</v>
      </c>
      <c r="Z186" s="19"/>
    </row>
    <row r="187" spans="1:26">
      <c r="A187" s="17" t="s">
        <v>2100</v>
      </c>
      <c r="B187" s="17" t="s">
        <v>530</v>
      </c>
      <c r="C187" s="17" t="s">
        <v>531</v>
      </c>
      <c r="D187" s="17" t="s">
        <v>534</v>
      </c>
      <c r="E187" s="17" t="s">
        <v>351</v>
      </c>
      <c r="F187" s="17" t="s">
        <v>519</v>
      </c>
      <c r="G187" s="17" t="s">
        <v>533</v>
      </c>
      <c r="H187" s="17" t="s">
        <v>532</v>
      </c>
      <c r="I187" s="17" t="s">
        <v>522</v>
      </c>
      <c r="J187" s="17" t="s">
        <v>523</v>
      </c>
      <c r="K187" s="17" t="s">
        <v>592</v>
      </c>
      <c r="L187" s="17" t="s">
        <v>524</v>
      </c>
      <c r="M187" s="17" t="s">
        <v>525</v>
      </c>
      <c r="N187" s="17" t="s">
        <v>535</v>
      </c>
      <c r="O187" s="17" t="s">
        <v>527</v>
      </c>
      <c r="P187" s="17" t="s">
        <v>528</v>
      </c>
      <c r="Q187" s="17"/>
      <c r="R187" s="17"/>
      <c r="S187" s="17"/>
      <c r="T187" s="17"/>
      <c r="U187" s="17"/>
      <c r="V187" s="17"/>
      <c r="W187" s="17"/>
      <c r="X187" s="17"/>
      <c r="Y187" s="17">
        <v>1499</v>
      </c>
    </row>
    <row r="188" spans="1:26">
      <c r="A188" s="17" t="s">
        <v>822</v>
      </c>
      <c r="B188" s="17" t="s">
        <v>536</v>
      </c>
      <c r="C188" s="17" t="s">
        <v>537</v>
      </c>
      <c r="D188" s="17" t="s">
        <v>306</v>
      </c>
      <c r="E188" s="17" t="s">
        <v>351</v>
      </c>
      <c r="F188" s="17" t="s">
        <v>538</v>
      </c>
      <c r="G188" s="17" t="s">
        <v>533</v>
      </c>
      <c r="H188" s="17" t="s">
        <v>539</v>
      </c>
      <c r="I188" s="17" t="s">
        <v>534</v>
      </c>
      <c r="J188" s="17" t="s">
        <v>523</v>
      </c>
      <c r="K188" s="17" t="s">
        <v>592</v>
      </c>
      <c r="L188" s="17" t="s">
        <v>541</v>
      </c>
      <c r="M188" s="17" t="s">
        <v>525</v>
      </c>
      <c r="N188" s="17" t="s">
        <v>540</v>
      </c>
      <c r="O188" s="17" t="s">
        <v>527</v>
      </c>
      <c r="P188" s="17" t="s">
        <v>542</v>
      </c>
      <c r="Q188" s="17"/>
      <c r="R188" s="17"/>
      <c r="S188" s="17"/>
      <c r="T188" s="17"/>
      <c r="U188" s="17"/>
      <c r="V188" s="17"/>
      <c r="W188" s="17"/>
      <c r="X188" s="17"/>
      <c r="Y188" s="17">
        <v>1449</v>
      </c>
    </row>
    <row r="189" spans="1:26">
      <c r="A189" s="17" t="s">
        <v>823</v>
      </c>
      <c r="B189" s="17" t="s">
        <v>536</v>
      </c>
      <c r="C189" s="17" t="s">
        <v>537</v>
      </c>
      <c r="D189" s="17" t="s">
        <v>52</v>
      </c>
      <c r="E189" s="17" t="s">
        <v>351</v>
      </c>
      <c r="F189" s="17" t="s">
        <v>538</v>
      </c>
      <c r="G189" s="17" t="s">
        <v>533</v>
      </c>
      <c r="H189" s="17" t="s">
        <v>539</v>
      </c>
      <c r="I189" s="17" t="s">
        <v>534</v>
      </c>
      <c r="J189" s="17" t="s">
        <v>523</v>
      </c>
      <c r="K189" s="17" t="s">
        <v>592</v>
      </c>
      <c r="L189" s="17" t="s">
        <v>541</v>
      </c>
      <c r="M189" s="17" t="s">
        <v>525</v>
      </c>
      <c r="N189" s="17" t="s">
        <v>540</v>
      </c>
      <c r="O189" s="17" t="s">
        <v>527</v>
      </c>
      <c r="P189" s="17" t="s">
        <v>542</v>
      </c>
      <c r="Q189" s="17"/>
      <c r="R189" s="17"/>
      <c r="S189" s="17"/>
      <c r="T189" s="17"/>
      <c r="U189" s="17"/>
      <c r="V189" s="17"/>
      <c r="W189" s="17"/>
      <c r="X189" s="17"/>
      <c r="Y189" s="17">
        <v>1349</v>
      </c>
    </row>
    <row r="190" spans="1:26">
      <c r="A190" s="18" t="s">
        <v>824</v>
      </c>
      <c r="B190" s="17" t="s">
        <v>536</v>
      </c>
      <c r="C190" s="17" t="s">
        <v>585</v>
      </c>
      <c r="D190" s="17" t="s">
        <v>52</v>
      </c>
      <c r="E190" s="17" t="s">
        <v>351</v>
      </c>
      <c r="F190" s="17" t="s">
        <v>591</v>
      </c>
      <c r="G190" s="17" t="s">
        <v>578</v>
      </c>
      <c r="H190" s="17" t="s">
        <v>539</v>
      </c>
      <c r="I190" s="17" t="s">
        <v>534</v>
      </c>
      <c r="J190" s="17" t="s">
        <v>523</v>
      </c>
      <c r="K190" s="17" t="s">
        <v>592</v>
      </c>
      <c r="L190" s="17" t="s">
        <v>583</v>
      </c>
      <c r="M190" s="17" t="s">
        <v>579</v>
      </c>
      <c r="N190" s="17" t="s">
        <v>577</v>
      </c>
      <c r="O190" s="17" t="s">
        <v>527</v>
      </c>
      <c r="P190" s="17" t="s">
        <v>582</v>
      </c>
      <c r="Q190" s="17"/>
      <c r="R190" s="17"/>
      <c r="S190" s="17"/>
      <c r="T190" s="17"/>
      <c r="U190" s="17"/>
      <c r="V190" s="17"/>
      <c r="W190" s="17"/>
      <c r="X190" s="17"/>
      <c r="Y190" s="17">
        <v>1199</v>
      </c>
      <c r="Z190" s="19"/>
    </row>
    <row r="191" spans="1:26">
      <c r="A191" s="17" t="s">
        <v>825</v>
      </c>
      <c r="B191" s="17" t="s">
        <v>536</v>
      </c>
      <c r="C191" s="17" t="s">
        <v>585</v>
      </c>
      <c r="D191" s="17" t="s">
        <v>52</v>
      </c>
      <c r="E191" s="17" t="s">
        <v>351</v>
      </c>
      <c r="F191" s="17" t="s">
        <v>576</v>
      </c>
      <c r="G191" s="17" t="s">
        <v>578</v>
      </c>
      <c r="H191" s="17" t="s">
        <v>539</v>
      </c>
      <c r="I191" s="17" t="s">
        <v>534</v>
      </c>
      <c r="J191" s="17" t="s">
        <v>523</v>
      </c>
      <c r="K191" s="17" t="s">
        <v>592</v>
      </c>
      <c r="L191" s="17" t="s">
        <v>541</v>
      </c>
      <c r="M191" s="17" t="s">
        <v>579</v>
      </c>
      <c r="N191" s="17" t="s">
        <v>577</v>
      </c>
      <c r="O191" s="17" t="s">
        <v>527</v>
      </c>
      <c r="P191" s="17"/>
      <c r="Q191" s="17"/>
      <c r="R191" s="17"/>
      <c r="S191" s="17"/>
      <c r="T191" s="17"/>
      <c r="U191" s="17"/>
      <c r="V191" s="17"/>
      <c r="W191" s="17"/>
      <c r="X191" s="17"/>
      <c r="Y191" s="17">
        <v>1299</v>
      </c>
    </row>
    <row r="192" spans="1:26">
      <c r="A192" s="18" t="s">
        <v>826</v>
      </c>
      <c r="B192" s="17" t="s">
        <v>581</v>
      </c>
      <c r="C192" s="17" t="s">
        <v>585</v>
      </c>
      <c r="D192" s="17" t="s">
        <v>306</v>
      </c>
      <c r="E192" s="17" t="s">
        <v>590</v>
      </c>
      <c r="F192" s="17" t="s">
        <v>595</v>
      </c>
      <c r="G192" s="17" t="s">
        <v>578</v>
      </c>
      <c r="H192" s="17" t="s">
        <v>539</v>
      </c>
      <c r="I192" s="17" t="s">
        <v>534</v>
      </c>
      <c r="J192" s="17" t="s">
        <v>523</v>
      </c>
      <c r="K192" s="17" t="s">
        <v>592</v>
      </c>
      <c r="L192" s="17" t="s">
        <v>583</v>
      </c>
      <c r="M192" s="17" t="s">
        <v>579</v>
      </c>
      <c r="N192" s="17" t="s">
        <v>582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>
        <v>1299</v>
      </c>
      <c r="Z192" s="19"/>
    </row>
    <row r="193" spans="1:26">
      <c r="A193" s="18" t="s">
        <v>827</v>
      </c>
      <c r="B193" s="17" t="s">
        <v>581</v>
      </c>
      <c r="C193" s="17" t="s">
        <v>585</v>
      </c>
      <c r="D193" s="17" t="s">
        <v>52</v>
      </c>
      <c r="E193" s="17" t="s">
        <v>590</v>
      </c>
      <c r="F193" s="17" t="s">
        <v>595</v>
      </c>
      <c r="G193" s="17" t="s">
        <v>578</v>
      </c>
      <c r="H193" s="17" t="s">
        <v>539</v>
      </c>
      <c r="I193" s="17" t="s">
        <v>534</v>
      </c>
      <c r="J193" s="17" t="s">
        <v>523</v>
      </c>
      <c r="K193" s="17" t="s">
        <v>592</v>
      </c>
      <c r="L193" s="17" t="s">
        <v>583</v>
      </c>
      <c r="M193" s="17" t="s">
        <v>579</v>
      </c>
      <c r="N193" s="17" t="s">
        <v>582</v>
      </c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>
        <v>1199</v>
      </c>
      <c r="Z193" s="19"/>
    </row>
    <row r="194" spans="1:26">
      <c r="A194" s="17" t="s">
        <v>828</v>
      </c>
      <c r="B194" s="17" t="s">
        <v>581</v>
      </c>
      <c r="C194" s="17" t="s">
        <v>585</v>
      </c>
      <c r="D194" s="17" t="s">
        <v>52</v>
      </c>
      <c r="E194" s="17" t="s">
        <v>351</v>
      </c>
      <c r="F194" s="17" t="s">
        <v>576</v>
      </c>
      <c r="G194" s="17" t="s">
        <v>578</v>
      </c>
      <c r="H194" s="17" t="s">
        <v>539</v>
      </c>
      <c r="I194" s="17" t="s">
        <v>534</v>
      </c>
      <c r="J194" s="17" t="s">
        <v>523</v>
      </c>
      <c r="K194" s="17" t="s">
        <v>592</v>
      </c>
      <c r="L194" s="17" t="s">
        <v>583</v>
      </c>
      <c r="M194" s="17" t="s">
        <v>579</v>
      </c>
      <c r="N194" s="17" t="s">
        <v>582</v>
      </c>
      <c r="O194" s="17" t="s">
        <v>584</v>
      </c>
      <c r="P194" s="17"/>
      <c r="Q194" s="17"/>
      <c r="R194" s="17"/>
      <c r="S194" s="17"/>
      <c r="T194" s="17"/>
      <c r="U194" s="17"/>
      <c r="V194" s="17"/>
      <c r="W194" s="17"/>
      <c r="X194" s="17"/>
      <c r="Y194" s="17">
        <v>1099</v>
      </c>
    </row>
    <row r="195" spans="1:26">
      <c r="A195" s="17" t="s">
        <v>831</v>
      </c>
      <c r="B195" s="17" t="s">
        <v>581</v>
      </c>
      <c r="C195" s="17" t="s">
        <v>585</v>
      </c>
      <c r="D195" s="17" t="s">
        <v>586</v>
      </c>
      <c r="E195" s="17" t="s">
        <v>518</v>
      </c>
      <c r="F195" s="17" t="s">
        <v>576</v>
      </c>
      <c r="G195" s="17" t="s">
        <v>578</v>
      </c>
      <c r="H195" s="17" t="s">
        <v>539</v>
      </c>
      <c r="I195" s="17" t="s">
        <v>588</v>
      </c>
      <c r="J195" s="17" t="s">
        <v>589</v>
      </c>
      <c r="K195" s="17" t="s">
        <v>593</v>
      </c>
      <c r="L195" s="17" t="s">
        <v>583</v>
      </c>
      <c r="M195" s="17" t="s">
        <v>590</v>
      </c>
      <c r="N195" s="17" t="s">
        <v>582</v>
      </c>
      <c r="O195" s="17" t="s">
        <v>584</v>
      </c>
      <c r="P195" s="17"/>
      <c r="Q195" s="17"/>
      <c r="R195" s="17"/>
      <c r="S195" s="17"/>
      <c r="T195" s="17"/>
      <c r="U195" s="17"/>
      <c r="V195" s="17"/>
      <c r="W195" s="17"/>
      <c r="X195" s="17"/>
      <c r="Y195" s="17">
        <v>1499</v>
      </c>
    </row>
    <row r="196" spans="1:26">
      <c r="A196" s="17" t="s">
        <v>832</v>
      </c>
      <c r="B196" s="17" t="s">
        <v>581</v>
      </c>
      <c r="C196" s="17" t="s">
        <v>585</v>
      </c>
      <c r="D196" s="17" t="s">
        <v>587</v>
      </c>
      <c r="E196" s="17" t="s">
        <v>518</v>
      </c>
      <c r="F196" s="17" t="s">
        <v>576</v>
      </c>
      <c r="G196" s="17" t="s">
        <v>578</v>
      </c>
      <c r="H196" s="17" t="s">
        <v>539</v>
      </c>
      <c r="I196" s="17" t="s">
        <v>588</v>
      </c>
      <c r="J196" s="17" t="s">
        <v>589</v>
      </c>
      <c r="K196" s="17" t="s">
        <v>593</v>
      </c>
      <c r="L196" s="17" t="s">
        <v>583</v>
      </c>
      <c r="M196" s="17" t="s">
        <v>590</v>
      </c>
      <c r="N196" s="17" t="s">
        <v>582</v>
      </c>
      <c r="O196" s="17" t="s">
        <v>584</v>
      </c>
      <c r="P196" s="17"/>
      <c r="Q196" s="17"/>
      <c r="R196" s="17"/>
      <c r="S196" s="17"/>
      <c r="T196" s="17"/>
      <c r="U196" s="17"/>
      <c r="V196" s="17"/>
      <c r="W196" s="17"/>
      <c r="X196" s="17"/>
      <c r="Y196" s="17">
        <v>1499</v>
      </c>
    </row>
    <row r="197" spans="1:26">
      <c r="A197" s="17" t="s">
        <v>829</v>
      </c>
      <c r="B197" s="17" t="s">
        <v>581</v>
      </c>
      <c r="C197" s="17" t="s">
        <v>585</v>
      </c>
      <c r="D197" s="17" t="s">
        <v>306</v>
      </c>
      <c r="E197" s="17" t="s">
        <v>518</v>
      </c>
      <c r="F197" s="17" t="s">
        <v>591</v>
      </c>
      <c r="G197" s="17" t="s">
        <v>578</v>
      </c>
      <c r="H197" s="17" t="s">
        <v>532</v>
      </c>
      <c r="I197" s="17" t="s">
        <v>542</v>
      </c>
      <c r="J197" s="17" t="s">
        <v>523</v>
      </c>
      <c r="K197" s="17" t="s">
        <v>593</v>
      </c>
      <c r="L197" s="17" t="s">
        <v>583</v>
      </c>
      <c r="M197" s="17" t="s">
        <v>590</v>
      </c>
      <c r="N197" s="17" t="s">
        <v>582</v>
      </c>
      <c r="O197" s="17" t="s">
        <v>584</v>
      </c>
      <c r="P197" s="17"/>
      <c r="Q197" s="17"/>
      <c r="R197" s="17"/>
      <c r="S197" s="17"/>
      <c r="T197" s="17"/>
      <c r="U197" s="17"/>
      <c r="V197" s="17"/>
      <c r="W197" s="17"/>
      <c r="X197" s="17"/>
      <c r="Y197" s="17">
        <v>1299</v>
      </c>
    </row>
    <row r="198" spans="1:26">
      <c r="A198" s="17" t="s">
        <v>833</v>
      </c>
      <c r="B198" s="17" t="s">
        <v>581</v>
      </c>
      <c r="C198" s="17" t="s">
        <v>585</v>
      </c>
      <c r="D198" s="17" t="s">
        <v>52</v>
      </c>
      <c r="E198" s="17" t="s">
        <v>518</v>
      </c>
      <c r="F198" s="17" t="s">
        <v>595</v>
      </c>
      <c r="G198" s="17" t="s">
        <v>594</v>
      </c>
      <c r="H198" s="17" t="s">
        <v>539</v>
      </c>
      <c r="I198" s="17" t="s">
        <v>579</v>
      </c>
      <c r="J198" s="17" t="s">
        <v>589</v>
      </c>
      <c r="K198" s="17" t="s">
        <v>593</v>
      </c>
      <c r="L198" s="17" t="s">
        <v>583</v>
      </c>
      <c r="M198" s="17" t="s">
        <v>590</v>
      </c>
      <c r="N198" s="17" t="s">
        <v>582</v>
      </c>
      <c r="O198" s="17" t="s">
        <v>584</v>
      </c>
      <c r="P198" s="17" t="s">
        <v>577</v>
      </c>
      <c r="Q198" s="17"/>
      <c r="R198" s="17"/>
      <c r="S198" s="17"/>
      <c r="T198" s="17"/>
      <c r="U198" s="17"/>
      <c r="V198" s="17"/>
      <c r="W198" s="17"/>
      <c r="X198" s="17"/>
      <c r="Y198" s="17">
        <v>979</v>
      </c>
    </row>
    <row r="199" spans="1:26">
      <c r="A199" s="17" t="s">
        <v>834</v>
      </c>
      <c r="B199" s="17" t="s">
        <v>581</v>
      </c>
      <c r="C199" s="17" t="s">
        <v>585</v>
      </c>
      <c r="D199" s="17" t="s">
        <v>306</v>
      </c>
      <c r="E199" s="17" t="s">
        <v>518</v>
      </c>
      <c r="F199" s="17" t="s">
        <v>595</v>
      </c>
      <c r="G199" s="17" t="s">
        <v>594</v>
      </c>
      <c r="H199" s="17" t="s">
        <v>539</v>
      </c>
      <c r="I199" s="17" t="s">
        <v>579</v>
      </c>
      <c r="J199" s="17" t="s">
        <v>589</v>
      </c>
      <c r="K199" s="17" t="s">
        <v>593</v>
      </c>
      <c r="L199" s="17" t="s">
        <v>583</v>
      </c>
      <c r="M199" s="17" t="s">
        <v>590</v>
      </c>
      <c r="N199" s="17" t="s">
        <v>582</v>
      </c>
      <c r="O199" s="17" t="s">
        <v>584</v>
      </c>
      <c r="P199" s="17" t="s">
        <v>577</v>
      </c>
      <c r="Q199" s="17"/>
      <c r="R199" s="17"/>
      <c r="S199" s="17"/>
      <c r="T199" s="17"/>
      <c r="U199" s="17"/>
      <c r="V199" s="17"/>
      <c r="W199" s="17"/>
      <c r="X199" s="17"/>
      <c r="Y199" s="17">
        <v>1089</v>
      </c>
    </row>
    <row r="200" spans="1:26">
      <c r="A200" s="17" t="s">
        <v>830</v>
      </c>
      <c r="B200" s="17" t="s">
        <v>596</v>
      </c>
      <c r="C200" s="17" t="s">
        <v>585</v>
      </c>
      <c r="D200" s="17" t="s">
        <v>306</v>
      </c>
      <c r="E200" s="17" t="s">
        <v>351</v>
      </c>
      <c r="F200" s="17" t="s">
        <v>591</v>
      </c>
      <c r="G200" s="17" t="s">
        <v>578</v>
      </c>
      <c r="H200" s="17" t="s">
        <v>539</v>
      </c>
      <c r="I200" s="17" t="s">
        <v>579</v>
      </c>
      <c r="J200" s="17" t="s">
        <v>523</v>
      </c>
      <c r="K200" s="17" t="s">
        <v>600</v>
      </c>
      <c r="L200" s="17" t="s">
        <v>599</v>
      </c>
      <c r="M200" s="17" t="s">
        <v>582</v>
      </c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>
        <v>1099</v>
      </c>
    </row>
    <row r="201" spans="1:26">
      <c r="A201" s="17" t="s">
        <v>2099</v>
      </c>
      <c r="B201" s="17" t="s">
        <v>596</v>
      </c>
      <c r="C201" s="17" t="s">
        <v>585</v>
      </c>
      <c r="D201" s="17" t="s">
        <v>52</v>
      </c>
      <c r="E201" s="17" t="s">
        <v>351</v>
      </c>
      <c r="F201" s="17" t="s">
        <v>591</v>
      </c>
      <c r="G201" s="17" t="s">
        <v>578</v>
      </c>
      <c r="H201" s="17" t="s">
        <v>539</v>
      </c>
      <c r="I201" s="17" t="s">
        <v>579</v>
      </c>
      <c r="J201" s="17" t="s">
        <v>523</v>
      </c>
      <c r="K201" s="17" t="s">
        <v>600</v>
      </c>
      <c r="L201" s="17" t="s">
        <v>599</v>
      </c>
      <c r="M201" s="17" t="s">
        <v>582</v>
      </c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>
        <v>999</v>
      </c>
    </row>
    <row r="202" spans="1:26">
      <c r="A202" s="17" t="s">
        <v>2047</v>
      </c>
      <c r="B202" s="17" t="s">
        <v>596</v>
      </c>
      <c r="C202" s="17" t="s">
        <v>537</v>
      </c>
      <c r="D202" s="17" t="s">
        <v>306</v>
      </c>
      <c r="E202" s="17" t="s">
        <v>518</v>
      </c>
      <c r="F202" s="17" t="s">
        <v>595</v>
      </c>
      <c r="G202" s="17" t="s">
        <v>601</v>
      </c>
      <c r="H202" s="17" t="s">
        <v>539</v>
      </c>
      <c r="I202" s="17" t="s">
        <v>579</v>
      </c>
      <c r="J202" s="17" t="s">
        <v>589</v>
      </c>
      <c r="K202" s="17" t="s">
        <v>593</v>
      </c>
      <c r="L202" s="17" t="s">
        <v>582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>
        <v>1039</v>
      </c>
    </row>
    <row r="203" spans="1:26">
      <c r="A203" s="17" t="s">
        <v>1731</v>
      </c>
      <c r="B203" s="17" t="s">
        <v>596</v>
      </c>
      <c r="C203" s="17" t="s">
        <v>585</v>
      </c>
      <c r="D203" s="17" t="s">
        <v>52</v>
      </c>
      <c r="E203" s="17" t="s">
        <v>518</v>
      </c>
      <c r="F203" s="17" t="s">
        <v>595</v>
      </c>
      <c r="G203" s="17" t="s">
        <v>601</v>
      </c>
      <c r="H203" s="17" t="s">
        <v>539</v>
      </c>
      <c r="I203" s="17" t="s">
        <v>579</v>
      </c>
      <c r="J203" s="17" t="s">
        <v>589</v>
      </c>
      <c r="K203" s="17" t="s">
        <v>593</v>
      </c>
      <c r="L203" s="17" t="s">
        <v>582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>
        <v>989</v>
      </c>
    </row>
    <row r="204" spans="1:26" s="19" customFormat="1">
      <c r="A204" s="17" t="s">
        <v>835</v>
      </c>
      <c r="B204" s="17" t="s">
        <v>597</v>
      </c>
      <c r="C204" s="17" t="s">
        <v>585</v>
      </c>
      <c r="D204" s="17" t="s">
        <v>135</v>
      </c>
      <c r="E204" s="17" t="s">
        <v>604</v>
      </c>
      <c r="F204" s="17" t="s">
        <v>595</v>
      </c>
      <c r="G204" s="17" t="s">
        <v>594</v>
      </c>
      <c r="H204" s="17" t="s">
        <v>539</v>
      </c>
      <c r="I204" s="17" t="s">
        <v>579</v>
      </c>
      <c r="J204" s="17" t="s">
        <v>589</v>
      </c>
      <c r="K204" s="17" t="s">
        <v>602</v>
      </c>
      <c r="L204" s="17" t="s">
        <v>603</v>
      </c>
      <c r="M204" s="17" t="s">
        <v>605</v>
      </c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>
        <v>999</v>
      </c>
      <c r="Z204"/>
    </row>
    <row r="205" spans="1:26">
      <c r="A205" s="17" t="s">
        <v>836</v>
      </c>
      <c r="B205" s="17" t="s">
        <v>597</v>
      </c>
      <c r="C205" s="17" t="s">
        <v>585</v>
      </c>
      <c r="D205" s="17" t="s">
        <v>52</v>
      </c>
      <c r="E205" s="17" t="s">
        <v>590</v>
      </c>
      <c r="F205" s="17" t="s">
        <v>595</v>
      </c>
      <c r="G205" s="17" t="s">
        <v>594</v>
      </c>
      <c r="H205" s="17" t="s">
        <v>539</v>
      </c>
      <c r="I205" s="17" t="s">
        <v>579</v>
      </c>
      <c r="J205" s="17" t="s">
        <v>589</v>
      </c>
      <c r="K205" s="17" t="s">
        <v>602</v>
      </c>
      <c r="L205" s="17" t="s">
        <v>603</v>
      </c>
      <c r="M205" s="17" t="s">
        <v>605</v>
      </c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>
        <v>829</v>
      </c>
    </row>
    <row r="206" spans="1:26">
      <c r="A206" s="27" t="s">
        <v>2044</v>
      </c>
      <c r="B206" s="17" t="s">
        <v>598</v>
      </c>
      <c r="C206" s="17" t="s">
        <v>585</v>
      </c>
      <c r="D206" s="17" t="s">
        <v>52</v>
      </c>
      <c r="E206" s="17" t="s">
        <v>590</v>
      </c>
      <c r="F206" s="17" t="s">
        <v>595</v>
      </c>
      <c r="G206" s="17" t="s">
        <v>606</v>
      </c>
      <c r="H206" s="17" t="s">
        <v>607</v>
      </c>
      <c r="I206" s="17" t="s">
        <v>601</v>
      </c>
      <c r="J206" s="17" t="s">
        <v>605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>
        <v>729</v>
      </c>
    </row>
    <row r="207" spans="1:26">
      <c r="A207" s="17" t="s">
        <v>837</v>
      </c>
      <c r="B207" s="17" t="s">
        <v>614</v>
      </c>
      <c r="C207" s="17" t="s">
        <v>628</v>
      </c>
      <c r="D207" s="17" t="s">
        <v>629</v>
      </c>
      <c r="E207" s="17" t="s">
        <v>630</v>
      </c>
      <c r="F207" s="17" t="s">
        <v>631</v>
      </c>
      <c r="G207" s="17" t="s">
        <v>632</v>
      </c>
      <c r="H207" s="17" t="s">
        <v>633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>
        <v>3589</v>
      </c>
    </row>
    <row r="208" spans="1:26">
      <c r="A208" s="17" t="s">
        <v>838</v>
      </c>
      <c r="B208" s="17" t="s">
        <v>634</v>
      </c>
      <c r="C208" s="17" t="s">
        <v>628</v>
      </c>
      <c r="D208" s="17" t="s">
        <v>559</v>
      </c>
      <c r="E208" s="17" t="s">
        <v>636</v>
      </c>
      <c r="F208" s="17" t="s">
        <v>637</v>
      </c>
      <c r="G208" s="17" t="s">
        <v>638</v>
      </c>
      <c r="H208" s="17" t="s">
        <v>561</v>
      </c>
      <c r="I208" s="17" t="s">
        <v>639</v>
      </c>
      <c r="J208" s="17" t="s">
        <v>640</v>
      </c>
      <c r="K208" s="17" t="s">
        <v>641</v>
      </c>
      <c r="L208" s="17" t="s">
        <v>642</v>
      </c>
      <c r="M208" s="17" t="s">
        <v>643</v>
      </c>
      <c r="N208" s="17" t="s">
        <v>648</v>
      </c>
      <c r="O208" s="17" t="s">
        <v>644</v>
      </c>
      <c r="P208" s="17" t="s">
        <v>645</v>
      </c>
      <c r="Q208" s="17" t="s">
        <v>646</v>
      </c>
      <c r="R208" s="17" t="s">
        <v>647</v>
      </c>
      <c r="S208" s="17"/>
      <c r="T208" s="17"/>
      <c r="U208" s="17"/>
      <c r="V208" s="17"/>
      <c r="W208" s="17"/>
      <c r="X208" s="17"/>
      <c r="Y208" s="17">
        <v>1719</v>
      </c>
      <c r="Z208">
        <v>1325</v>
      </c>
    </row>
    <row r="209" spans="1:26" s="19" customFormat="1">
      <c r="A209" s="17" t="s">
        <v>1684</v>
      </c>
      <c r="B209" s="17" t="s">
        <v>797</v>
      </c>
      <c r="C209" s="17" t="s">
        <v>628</v>
      </c>
      <c r="D209" s="17" t="s">
        <v>559</v>
      </c>
      <c r="E209" s="17" t="s">
        <v>636</v>
      </c>
      <c r="F209" s="17" t="s">
        <v>638</v>
      </c>
      <c r="G209" s="17" t="s">
        <v>561</v>
      </c>
      <c r="H209" s="17" t="s">
        <v>641</v>
      </c>
      <c r="I209" s="17" t="s">
        <v>651</v>
      </c>
      <c r="J209" s="17" t="s">
        <v>645</v>
      </c>
      <c r="K209" s="17" t="s">
        <v>654</v>
      </c>
      <c r="L209" s="17" t="s">
        <v>798</v>
      </c>
      <c r="M209"/>
      <c r="N209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>
        <v>1269</v>
      </c>
      <c r="Z209">
        <v>970</v>
      </c>
    </row>
    <row r="210" spans="1:26" s="19" customFormat="1">
      <c r="A210" s="17" t="s">
        <v>839</v>
      </c>
      <c r="B210" s="17" t="s">
        <v>634</v>
      </c>
      <c r="C210" s="17" t="s">
        <v>628</v>
      </c>
      <c r="D210" s="17" t="s">
        <v>559</v>
      </c>
      <c r="E210" s="17" t="s">
        <v>636</v>
      </c>
      <c r="F210" s="17" t="s">
        <v>650</v>
      </c>
      <c r="G210" s="17" t="s">
        <v>649</v>
      </c>
      <c r="H210" s="17" t="s">
        <v>561</v>
      </c>
      <c r="I210" s="17" t="s">
        <v>641</v>
      </c>
      <c r="J210" s="17" t="s">
        <v>651</v>
      </c>
      <c r="K210" s="17" t="s">
        <v>652</v>
      </c>
      <c r="L210" s="17" t="s">
        <v>653</v>
      </c>
      <c r="M210" s="17" t="s">
        <v>645</v>
      </c>
      <c r="N210" s="17" t="s">
        <v>654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>
        <v>1289</v>
      </c>
      <c r="Z210">
        <v>975</v>
      </c>
    </row>
    <row r="211" spans="1:26">
      <c r="A211" s="17" t="s">
        <v>1677</v>
      </c>
      <c r="B211" s="17" t="s">
        <v>634</v>
      </c>
      <c r="C211" s="17" t="s">
        <v>628</v>
      </c>
      <c r="D211" s="17" t="s">
        <v>559</v>
      </c>
      <c r="E211" s="17" t="s">
        <v>636</v>
      </c>
      <c r="F211" s="17" t="s">
        <v>655</v>
      </c>
      <c r="G211" s="17" t="s">
        <v>638</v>
      </c>
      <c r="H211" s="17" t="s">
        <v>561</v>
      </c>
      <c r="I211" s="17" t="s">
        <v>656</v>
      </c>
      <c r="J211" s="17" t="s">
        <v>651</v>
      </c>
      <c r="K211" s="17" t="s">
        <v>645</v>
      </c>
      <c r="L211" s="17" t="s">
        <v>654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>
        <v>959</v>
      </c>
      <c r="Z211">
        <v>701</v>
      </c>
    </row>
    <row r="212" spans="1:26" s="19" customFormat="1">
      <c r="A212" s="17" t="s">
        <v>840</v>
      </c>
      <c r="B212" s="17" t="s">
        <v>634</v>
      </c>
      <c r="C212" s="17" t="s">
        <v>558</v>
      </c>
      <c r="D212" s="17" t="s">
        <v>559</v>
      </c>
      <c r="E212" s="17" t="s">
        <v>657</v>
      </c>
      <c r="F212" s="17" t="s">
        <v>560</v>
      </c>
      <c r="G212" s="17" t="s">
        <v>561</v>
      </c>
      <c r="H212" s="17" t="s">
        <v>656</v>
      </c>
      <c r="I212" s="17" t="s">
        <v>645</v>
      </c>
      <c r="J212" s="17" t="s">
        <v>562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>
        <v>869</v>
      </c>
      <c r="Z212">
        <v>678</v>
      </c>
    </row>
    <row r="213" spans="1:26" s="19" customFormat="1">
      <c r="A213" s="17" t="s">
        <v>841</v>
      </c>
      <c r="B213" s="17" t="s">
        <v>557</v>
      </c>
      <c r="C213" s="17" t="s">
        <v>628</v>
      </c>
      <c r="D213" s="17" t="s">
        <v>559</v>
      </c>
      <c r="E213" s="17" t="s">
        <v>636</v>
      </c>
      <c r="F213" s="17" t="s">
        <v>637</v>
      </c>
      <c r="G213" s="17" t="s">
        <v>638</v>
      </c>
      <c r="H213" s="17" t="s">
        <v>561</v>
      </c>
      <c r="I213" s="17" t="s">
        <v>639</v>
      </c>
      <c r="J213" s="17" t="s">
        <v>640</v>
      </c>
      <c r="K213" s="17" t="s">
        <v>641</v>
      </c>
      <c r="L213" s="17" t="s">
        <v>642</v>
      </c>
      <c r="M213" s="17" t="s">
        <v>643</v>
      </c>
      <c r="N213" s="17" t="s">
        <v>648</v>
      </c>
      <c r="O213" s="17" t="s">
        <v>644</v>
      </c>
      <c r="P213" s="17" t="s">
        <v>645</v>
      </c>
      <c r="Q213" s="17" t="s">
        <v>646</v>
      </c>
      <c r="R213" s="17" t="s">
        <v>647</v>
      </c>
      <c r="S213" s="17"/>
      <c r="T213" s="17"/>
      <c r="U213" s="17"/>
      <c r="V213" s="17"/>
      <c r="W213" s="17"/>
      <c r="X213" s="17"/>
      <c r="Y213" s="17">
        <v>1719</v>
      </c>
      <c r="Z213">
        <v>1325</v>
      </c>
    </row>
    <row r="214" spans="1:26">
      <c r="A214" s="17" t="s">
        <v>842</v>
      </c>
      <c r="B214" s="17" t="s">
        <v>557</v>
      </c>
      <c r="C214" s="17" t="s">
        <v>628</v>
      </c>
      <c r="D214" s="17" t="s">
        <v>559</v>
      </c>
      <c r="E214" s="17" t="s">
        <v>636</v>
      </c>
      <c r="F214" s="17" t="s">
        <v>650</v>
      </c>
      <c r="G214" s="17" t="s">
        <v>649</v>
      </c>
      <c r="H214" s="17" t="s">
        <v>561</v>
      </c>
      <c r="I214" s="17" t="s">
        <v>641</v>
      </c>
      <c r="J214" s="17" t="s">
        <v>651</v>
      </c>
      <c r="K214" s="17" t="s">
        <v>652</v>
      </c>
      <c r="L214" s="17" t="s">
        <v>653</v>
      </c>
      <c r="M214" s="17" t="s">
        <v>645</v>
      </c>
      <c r="N214" s="17" t="s">
        <v>654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>
        <v>1289</v>
      </c>
      <c r="Z214">
        <v>975</v>
      </c>
    </row>
    <row r="215" spans="1:26">
      <c r="A215" s="17" t="s">
        <v>843</v>
      </c>
      <c r="B215" s="17" t="s">
        <v>557</v>
      </c>
      <c r="C215" s="17" t="s">
        <v>628</v>
      </c>
      <c r="D215" s="17" t="s">
        <v>559</v>
      </c>
      <c r="E215" s="17" t="s">
        <v>636</v>
      </c>
      <c r="F215" s="17" t="s">
        <v>655</v>
      </c>
      <c r="G215" s="17" t="s">
        <v>638</v>
      </c>
      <c r="H215" s="17" t="s">
        <v>561</v>
      </c>
      <c r="I215" s="17" t="s">
        <v>656</v>
      </c>
      <c r="J215" s="17" t="s">
        <v>651</v>
      </c>
      <c r="K215" s="17" t="s">
        <v>645</v>
      </c>
      <c r="L215" s="17" t="s">
        <v>654</v>
      </c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>
        <v>1159</v>
      </c>
      <c r="Z215">
        <v>875</v>
      </c>
    </row>
    <row r="216" spans="1:26">
      <c r="A216" s="17" t="s">
        <v>844</v>
      </c>
      <c r="B216" s="17" t="s">
        <v>557</v>
      </c>
      <c r="C216" s="17" t="s">
        <v>558</v>
      </c>
      <c r="D216" s="17" t="s">
        <v>559</v>
      </c>
      <c r="E216" s="17" t="s">
        <v>657</v>
      </c>
      <c r="F216" s="17" t="s">
        <v>650</v>
      </c>
      <c r="G216" s="17" t="s">
        <v>658</v>
      </c>
      <c r="H216" s="17" t="s">
        <v>561</v>
      </c>
      <c r="I216" s="17" t="s">
        <v>656</v>
      </c>
      <c r="J216" s="17" t="s">
        <v>645</v>
      </c>
      <c r="K216" s="17" t="s">
        <v>562</v>
      </c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>
        <v>959</v>
      </c>
      <c r="Z216">
        <v>739</v>
      </c>
    </row>
    <row r="217" spans="1:26">
      <c r="A217" s="17" t="s">
        <v>845</v>
      </c>
      <c r="B217" s="17" t="s">
        <v>557</v>
      </c>
      <c r="C217" s="17" t="s">
        <v>558</v>
      </c>
      <c r="D217" s="17" t="s">
        <v>559</v>
      </c>
      <c r="E217" s="17" t="s">
        <v>657</v>
      </c>
      <c r="F217" s="17" t="s">
        <v>560</v>
      </c>
      <c r="G217" s="17" t="s">
        <v>561</v>
      </c>
      <c r="H217" s="17" t="s">
        <v>656</v>
      </c>
      <c r="I217" s="17" t="s">
        <v>645</v>
      </c>
      <c r="J217" s="17" t="s">
        <v>562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>
        <v>669</v>
      </c>
      <c r="Z217">
        <v>505</v>
      </c>
    </row>
    <row r="218" spans="1:26">
      <c r="A218" s="17" t="s">
        <v>846</v>
      </c>
      <c r="B218" s="17" t="s">
        <v>635</v>
      </c>
      <c r="C218" s="17" t="s">
        <v>628</v>
      </c>
      <c r="D218" s="17" t="s">
        <v>559</v>
      </c>
      <c r="E218" s="17" t="s">
        <v>636</v>
      </c>
      <c r="F218" s="17" t="s">
        <v>637</v>
      </c>
      <c r="G218" s="17" t="s">
        <v>638</v>
      </c>
      <c r="H218" s="17" t="s">
        <v>561</v>
      </c>
      <c r="I218" s="17" t="s">
        <v>639</v>
      </c>
      <c r="J218" s="17" t="s">
        <v>640</v>
      </c>
      <c r="K218" s="17" t="s">
        <v>641</v>
      </c>
      <c r="L218" s="17" t="s">
        <v>642</v>
      </c>
      <c r="M218" s="17" t="s">
        <v>643</v>
      </c>
      <c r="N218" s="17" t="s">
        <v>648</v>
      </c>
      <c r="O218" s="17" t="s">
        <v>644</v>
      </c>
      <c r="P218" s="17" t="s">
        <v>645</v>
      </c>
      <c r="Q218" s="17" t="s">
        <v>646</v>
      </c>
      <c r="R218" s="17" t="s">
        <v>647</v>
      </c>
      <c r="S218" s="17"/>
      <c r="T218" s="17"/>
      <c r="U218" s="17"/>
      <c r="V218" s="17"/>
      <c r="W218" s="17"/>
      <c r="X218" s="17"/>
      <c r="Y218" s="17">
        <v>1719</v>
      </c>
      <c r="Z218">
        <v>1325</v>
      </c>
    </row>
    <row r="219" spans="1:26">
      <c r="A219" s="17" t="s">
        <v>1732</v>
      </c>
      <c r="B219" s="17" t="s">
        <v>1683</v>
      </c>
      <c r="C219" s="17" t="s">
        <v>628</v>
      </c>
      <c r="D219" s="17" t="s">
        <v>559</v>
      </c>
      <c r="E219" s="17" t="s">
        <v>636</v>
      </c>
      <c r="F219" s="17" t="s">
        <v>638</v>
      </c>
      <c r="G219" s="17" t="s">
        <v>561</v>
      </c>
      <c r="H219" s="17" t="s">
        <v>641</v>
      </c>
      <c r="I219" s="17" t="s">
        <v>651</v>
      </c>
      <c r="J219" s="17" t="s">
        <v>645</v>
      </c>
      <c r="K219" s="17" t="s">
        <v>654</v>
      </c>
      <c r="L219" s="17" t="s">
        <v>798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6">
      <c r="A220" s="17" t="s">
        <v>847</v>
      </c>
      <c r="B220" s="17" t="s">
        <v>799</v>
      </c>
      <c r="C220" s="17" t="s">
        <v>628</v>
      </c>
      <c r="D220" s="17" t="s">
        <v>559</v>
      </c>
      <c r="E220" s="17" t="s">
        <v>636</v>
      </c>
      <c r="F220" s="17" t="s">
        <v>638</v>
      </c>
      <c r="G220" s="17" t="s">
        <v>561</v>
      </c>
      <c r="H220" s="17" t="s">
        <v>641</v>
      </c>
      <c r="I220" s="17" t="s">
        <v>651</v>
      </c>
      <c r="J220" s="17" t="s">
        <v>645</v>
      </c>
      <c r="K220" s="17" t="s">
        <v>654</v>
      </c>
      <c r="L220" s="17" t="s">
        <v>798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>
        <v>1269</v>
      </c>
      <c r="Z220">
        <v>970</v>
      </c>
    </row>
    <row r="221" spans="1:26">
      <c r="A221" s="17" t="s">
        <v>848</v>
      </c>
      <c r="B221" s="17" t="s">
        <v>635</v>
      </c>
      <c r="C221" s="17" t="s">
        <v>628</v>
      </c>
      <c r="D221" s="17" t="s">
        <v>559</v>
      </c>
      <c r="E221" s="17" t="s">
        <v>636</v>
      </c>
      <c r="F221" s="17" t="s">
        <v>650</v>
      </c>
      <c r="G221" s="17" t="s">
        <v>649</v>
      </c>
      <c r="H221" s="17" t="s">
        <v>561</v>
      </c>
      <c r="I221" s="17" t="s">
        <v>641</v>
      </c>
      <c r="J221" s="17" t="s">
        <v>651</v>
      </c>
      <c r="K221" s="17" t="s">
        <v>652</v>
      </c>
      <c r="L221" s="17" t="s">
        <v>653</v>
      </c>
      <c r="M221" s="17" t="s">
        <v>645</v>
      </c>
      <c r="N221" s="17" t="s">
        <v>654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>
        <v>1289</v>
      </c>
      <c r="Z221">
        <v>975</v>
      </c>
    </row>
    <row r="222" spans="1:26">
      <c r="A222" s="17" t="s">
        <v>849</v>
      </c>
      <c r="B222" s="17" t="s">
        <v>635</v>
      </c>
      <c r="C222" s="17" t="s">
        <v>628</v>
      </c>
      <c r="D222" s="17" t="s">
        <v>559</v>
      </c>
      <c r="E222" s="17" t="s">
        <v>636</v>
      </c>
      <c r="F222" s="17" t="s">
        <v>655</v>
      </c>
      <c r="G222" s="17" t="s">
        <v>638</v>
      </c>
      <c r="H222" s="17" t="s">
        <v>561</v>
      </c>
      <c r="I222" s="17" t="s">
        <v>656</v>
      </c>
      <c r="J222" s="17" t="s">
        <v>651</v>
      </c>
      <c r="K222" s="17" t="s">
        <v>645</v>
      </c>
      <c r="L222" s="17" t="s">
        <v>654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>
        <v>989</v>
      </c>
      <c r="Z222">
        <v>735</v>
      </c>
    </row>
    <row r="223" spans="1:26">
      <c r="A223" s="17" t="s">
        <v>850</v>
      </c>
      <c r="B223" s="17" t="s">
        <v>635</v>
      </c>
      <c r="C223" s="17" t="s">
        <v>558</v>
      </c>
      <c r="D223" s="17" t="s">
        <v>559</v>
      </c>
      <c r="E223" s="17" t="s">
        <v>657</v>
      </c>
      <c r="F223" s="17" t="s">
        <v>560</v>
      </c>
      <c r="G223" s="17" t="s">
        <v>561</v>
      </c>
      <c r="H223" s="17" t="s">
        <v>656</v>
      </c>
      <c r="I223" s="17" t="s">
        <v>645</v>
      </c>
      <c r="J223" s="17" t="s">
        <v>562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>
        <v>869</v>
      </c>
      <c r="Z223">
        <v>684</v>
      </c>
    </row>
    <row r="224" spans="1:26">
      <c r="A224" s="17" t="s">
        <v>1675</v>
      </c>
      <c r="B224" s="17" t="s">
        <v>1676</v>
      </c>
      <c r="C224" s="17" t="s">
        <v>628</v>
      </c>
      <c r="D224" s="17" t="s">
        <v>559</v>
      </c>
      <c r="E224" s="17" t="s">
        <v>636</v>
      </c>
      <c r="F224" s="17" t="s">
        <v>638</v>
      </c>
      <c r="G224" s="17" t="s">
        <v>561</v>
      </c>
      <c r="H224" s="17" t="s">
        <v>641</v>
      </c>
      <c r="I224" s="17" t="s">
        <v>645</v>
      </c>
      <c r="J224" s="17" t="s">
        <v>562</v>
      </c>
      <c r="K224" s="17" t="s">
        <v>653</v>
      </c>
      <c r="L224" s="17" t="s">
        <v>650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6">
      <c r="A225" s="17" t="s">
        <v>915</v>
      </c>
      <c r="B225" s="17" t="s">
        <v>659</v>
      </c>
      <c r="C225" s="17" t="s">
        <v>660</v>
      </c>
      <c r="D225" s="17" t="s">
        <v>661</v>
      </c>
      <c r="E225" s="17" t="s">
        <v>662</v>
      </c>
      <c r="F225" s="17" t="s">
        <v>663</v>
      </c>
      <c r="G225" s="17" t="s">
        <v>664</v>
      </c>
      <c r="H225" s="17" t="s">
        <v>665</v>
      </c>
      <c r="I225" s="17" t="s">
        <v>611</v>
      </c>
      <c r="J225" s="17" t="s">
        <v>666</v>
      </c>
      <c r="K225" s="17" t="s">
        <v>667</v>
      </c>
      <c r="L225" s="17" t="s">
        <v>668</v>
      </c>
      <c r="M225" s="17" t="s">
        <v>669</v>
      </c>
      <c r="N225" s="17" t="s">
        <v>670</v>
      </c>
      <c r="O225" s="17" t="s">
        <v>671</v>
      </c>
      <c r="P225" s="17"/>
      <c r="Q225" s="17"/>
      <c r="R225" s="17"/>
      <c r="S225" s="17"/>
      <c r="T225" s="17"/>
      <c r="U225" s="17"/>
      <c r="V225" s="17"/>
      <c r="W225" s="17"/>
      <c r="X225" s="17"/>
      <c r="Y225" s="17">
        <v>689</v>
      </c>
    </row>
    <row r="226" spans="1:26">
      <c r="A226" s="17" t="s">
        <v>916</v>
      </c>
      <c r="B226" s="17" t="s">
        <v>659</v>
      </c>
      <c r="C226" s="17" t="s">
        <v>672</v>
      </c>
      <c r="D226" s="17" t="s">
        <v>673</v>
      </c>
      <c r="E226" s="17" t="s">
        <v>662</v>
      </c>
      <c r="F226" s="17" t="s">
        <v>663</v>
      </c>
      <c r="G226" s="17" t="s">
        <v>665</v>
      </c>
      <c r="H226" s="17" t="s">
        <v>674</v>
      </c>
      <c r="I226" s="17" t="s">
        <v>666</v>
      </c>
      <c r="J226" s="17" t="s">
        <v>667</v>
      </c>
      <c r="K226" s="17" t="s">
        <v>668</v>
      </c>
      <c r="L226" s="17" t="s">
        <v>669</v>
      </c>
      <c r="M226" s="17" t="s">
        <v>670</v>
      </c>
      <c r="N226" s="17" t="s">
        <v>671</v>
      </c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>
        <v>569</v>
      </c>
    </row>
    <row r="227" spans="1:26">
      <c r="A227" s="17" t="s">
        <v>851</v>
      </c>
      <c r="B227" s="17" t="s">
        <v>613</v>
      </c>
      <c r="C227" s="17" t="s">
        <v>26</v>
      </c>
      <c r="D227" s="17" t="s">
        <v>621</v>
      </c>
      <c r="E227" s="17" t="s">
        <v>622</v>
      </c>
      <c r="F227" s="17" t="s">
        <v>623</v>
      </c>
      <c r="G227" s="17" t="s">
        <v>624</v>
      </c>
      <c r="H227" s="17" t="s">
        <v>625</v>
      </c>
      <c r="I227" s="17" t="s">
        <v>626</v>
      </c>
      <c r="J227" s="17" t="s">
        <v>627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>
        <v>2259</v>
      </c>
      <c r="Z227">
        <v>1686</v>
      </c>
    </row>
    <row r="228" spans="1:26">
      <c r="A228" s="17" t="s">
        <v>852</v>
      </c>
      <c r="B228" s="17" t="s">
        <v>675</v>
      </c>
      <c r="C228" s="17" t="s">
        <v>26</v>
      </c>
      <c r="D228" s="17" t="s">
        <v>676</v>
      </c>
      <c r="E228" s="17" t="s">
        <v>678</v>
      </c>
      <c r="F228" s="17" t="s">
        <v>679</v>
      </c>
      <c r="G228" s="17" t="s">
        <v>677</v>
      </c>
      <c r="H228" s="17" t="s">
        <v>689</v>
      </c>
      <c r="I228" s="17" t="s">
        <v>680</v>
      </c>
      <c r="J228" s="17" t="s">
        <v>565</v>
      </c>
      <c r="K228" s="17" t="s">
        <v>681</v>
      </c>
      <c r="L228" s="17" t="s">
        <v>682</v>
      </c>
      <c r="M228" s="17" t="s">
        <v>683</v>
      </c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>
        <v>2199</v>
      </c>
      <c r="Z228">
        <v>1686</v>
      </c>
    </row>
    <row r="229" spans="1:26">
      <c r="A229" s="17" t="s">
        <v>853</v>
      </c>
      <c r="B229" s="17" t="s">
        <v>675</v>
      </c>
      <c r="C229" s="17" t="s">
        <v>26</v>
      </c>
      <c r="D229" s="17" t="s">
        <v>684</v>
      </c>
      <c r="E229" s="17" t="s">
        <v>685</v>
      </c>
      <c r="F229" s="17" t="s">
        <v>686</v>
      </c>
      <c r="G229" s="17" t="s">
        <v>687</v>
      </c>
      <c r="H229" s="17" t="s">
        <v>688</v>
      </c>
      <c r="I229" s="17" t="s">
        <v>689</v>
      </c>
      <c r="J229" s="17" t="s">
        <v>690</v>
      </c>
      <c r="K229" s="17" t="s">
        <v>691</v>
      </c>
      <c r="L229" s="17" t="s">
        <v>681</v>
      </c>
      <c r="M229" s="17" t="s">
        <v>683</v>
      </c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>
        <v>2039</v>
      </c>
      <c r="Z229">
        <v>1548</v>
      </c>
    </row>
    <row r="230" spans="1:26">
      <c r="A230" s="17" t="s">
        <v>854</v>
      </c>
      <c r="B230" s="17" t="s">
        <v>675</v>
      </c>
      <c r="C230" s="17" t="s">
        <v>26</v>
      </c>
      <c r="D230" s="17" t="s">
        <v>692</v>
      </c>
      <c r="E230" s="17" t="s">
        <v>693</v>
      </c>
      <c r="F230" s="17" t="s">
        <v>686</v>
      </c>
      <c r="G230" s="17" t="s">
        <v>687</v>
      </c>
      <c r="H230" s="17" t="s">
        <v>694</v>
      </c>
      <c r="I230" s="17" t="s">
        <v>689</v>
      </c>
      <c r="J230" s="17" t="s">
        <v>690</v>
      </c>
      <c r="K230" s="17" t="s">
        <v>691</v>
      </c>
      <c r="L230" s="17" t="s">
        <v>681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>
        <v>1329</v>
      </c>
      <c r="Z230">
        <v>1024</v>
      </c>
    </row>
    <row r="231" spans="1:26">
      <c r="A231" s="17" t="s">
        <v>855</v>
      </c>
      <c r="B231" s="17" t="s">
        <v>675</v>
      </c>
      <c r="C231" s="17" t="s">
        <v>26</v>
      </c>
      <c r="D231" s="17" t="s">
        <v>692</v>
      </c>
      <c r="E231" s="17" t="s">
        <v>700</v>
      </c>
      <c r="F231" s="17" t="s">
        <v>695</v>
      </c>
      <c r="G231" s="17" t="s">
        <v>681</v>
      </c>
      <c r="H231" s="17" t="s">
        <v>691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>
        <v>1199</v>
      </c>
      <c r="Z231">
        <v>923</v>
      </c>
    </row>
    <row r="232" spans="1:26">
      <c r="A232" s="17" t="s">
        <v>856</v>
      </c>
      <c r="B232" s="17" t="s">
        <v>675</v>
      </c>
      <c r="C232" s="17" t="s">
        <v>26</v>
      </c>
      <c r="D232" s="17" t="s">
        <v>696</v>
      </c>
      <c r="E232" s="17" t="s">
        <v>697</v>
      </c>
      <c r="F232" s="17" t="s">
        <v>564</v>
      </c>
      <c r="G232" s="17" t="s">
        <v>565</v>
      </c>
      <c r="H232" s="17" t="s">
        <v>695</v>
      </c>
      <c r="I232" s="17" t="s">
        <v>698</v>
      </c>
      <c r="J232" s="17" t="s">
        <v>568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>
        <v>999</v>
      </c>
      <c r="Z232">
        <v>771</v>
      </c>
    </row>
    <row r="233" spans="1:26">
      <c r="A233" s="17" t="s">
        <v>857</v>
      </c>
      <c r="B233" s="17" t="s">
        <v>675</v>
      </c>
      <c r="C233" s="17" t="s">
        <v>26</v>
      </c>
      <c r="D233" s="17" t="s">
        <v>699</v>
      </c>
      <c r="E233" s="17" t="s">
        <v>700</v>
      </c>
      <c r="F233" s="17" t="s">
        <v>564</v>
      </c>
      <c r="G233" s="17" t="s">
        <v>565</v>
      </c>
      <c r="H233" s="17" t="s">
        <v>695</v>
      </c>
      <c r="I233" s="17" t="s">
        <v>698</v>
      </c>
      <c r="J233" s="17" t="s">
        <v>568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>
        <v>769</v>
      </c>
      <c r="Z233">
        <v>645</v>
      </c>
    </row>
    <row r="234" spans="1:26">
      <c r="A234" s="17" t="s">
        <v>1678</v>
      </c>
      <c r="B234" s="17" t="s">
        <v>675</v>
      </c>
      <c r="C234" s="17" t="s">
        <v>26</v>
      </c>
      <c r="D234" s="17" t="s">
        <v>699</v>
      </c>
      <c r="E234" s="17" t="s">
        <v>700</v>
      </c>
      <c r="F234" s="17" t="s">
        <v>564</v>
      </c>
      <c r="G234" s="17" t="s">
        <v>565</v>
      </c>
      <c r="H234" s="17" t="s">
        <v>695</v>
      </c>
      <c r="I234" s="17" t="s">
        <v>698</v>
      </c>
      <c r="J234" s="17" t="s">
        <v>568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>
        <v>769</v>
      </c>
      <c r="Z234">
        <v>645</v>
      </c>
    </row>
    <row r="235" spans="1:26">
      <c r="A235" s="17" t="s">
        <v>2056</v>
      </c>
      <c r="B235" s="17" t="s">
        <v>675</v>
      </c>
      <c r="C235" s="17" t="s">
        <v>26</v>
      </c>
      <c r="D235" s="17" t="s">
        <v>701</v>
      </c>
      <c r="E235" s="17" t="s">
        <v>697</v>
      </c>
      <c r="F235" s="17" t="s">
        <v>564</v>
      </c>
      <c r="G235" s="17" t="s">
        <v>565</v>
      </c>
      <c r="H235" s="17" t="s">
        <v>695</v>
      </c>
      <c r="I235" s="17" t="s">
        <v>702</v>
      </c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>
        <v>709</v>
      </c>
      <c r="Z235">
        <v>645</v>
      </c>
    </row>
    <row r="236" spans="1:26">
      <c r="A236" s="17" t="s">
        <v>858</v>
      </c>
      <c r="B236" s="17" t="s">
        <v>675</v>
      </c>
      <c r="C236" s="17" t="s">
        <v>26</v>
      </c>
      <c r="D236" s="17" t="s">
        <v>699</v>
      </c>
      <c r="E236" s="17" t="s">
        <v>697</v>
      </c>
      <c r="F236" s="17" t="s">
        <v>564</v>
      </c>
      <c r="G236" s="17" t="s">
        <v>565</v>
      </c>
      <c r="H236" s="17" t="s">
        <v>695</v>
      </c>
      <c r="I236" s="17" t="s">
        <v>702</v>
      </c>
      <c r="J236" s="17" t="s">
        <v>682</v>
      </c>
      <c r="K236" s="17" t="s">
        <v>703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>
        <v>689</v>
      </c>
      <c r="Z236">
        <v>622</v>
      </c>
    </row>
    <row r="237" spans="1:26">
      <c r="A237" s="17" t="s">
        <v>859</v>
      </c>
      <c r="B237" s="17" t="s">
        <v>675</v>
      </c>
      <c r="C237" s="17" t="s">
        <v>704</v>
      </c>
      <c r="D237" s="17" t="s">
        <v>699</v>
      </c>
      <c r="E237" s="17" t="s">
        <v>697</v>
      </c>
      <c r="F237" s="17" t="s">
        <v>564</v>
      </c>
      <c r="G237" s="17" t="s">
        <v>565</v>
      </c>
      <c r="H237" s="17" t="s">
        <v>695</v>
      </c>
      <c r="I237" s="17" t="s">
        <v>705</v>
      </c>
      <c r="J237" s="17" t="s">
        <v>568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>
        <v>599</v>
      </c>
      <c r="Z237">
        <v>557</v>
      </c>
    </row>
    <row r="238" spans="1:26">
      <c r="A238" s="17" t="s">
        <v>860</v>
      </c>
      <c r="B238" s="17" t="s">
        <v>675</v>
      </c>
      <c r="C238" s="17" t="s">
        <v>704</v>
      </c>
      <c r="D238" s="17" t="s">
        <v>699</v>
      </c>
      <c r="E238" s="17" t="s">
        <v>700</v>
      </c>
      <c r="F238" s="17" t="s">
        <v>564</v>
      </c>
      <c r="G238" s="17" t="s">
        <v>565</v>
      </c>
      <c r="H238" s="17" t="s">
        <v>705</v>
      </c>
      <c r="I238" s="17" t="s">
        <v>568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>
        <v>499</v>
      </c>
    </row>
    <row r="239" spans="1:26">
      <c r="A239" s="17" t="s">
        <v>861</v>
      </c>
      <c r="B239" s="17" t="s">
        <v>801</v>
      </c>
      <c r="C239" s="17" t="s">
        <v>26</v>
      </c>
      <c r="D239" s="17" t="s">
        <v>699</v>
      </c>
      <c r="E239" s="17" t="s">
        <v>700</v>
      </c>
      <c r="F239" s="17" t="s">
        <v>564</v>
      </c>
      <c r="G239" s="17" t="s">
        <v>565</v>
      </c>
      <c r="H239" s="17" t="s">
        <v>803</v>
      </c>
      <c r="I239" s="17" t="s">
        <v>698</v>
      </c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>
        <v>749</v>
      </c>
    </row>
    <row r="240" spans="1:26">
      <c r="A240" s="17" t="s">
        <v>865</v>
      </c>
      <c r="B240" s="17" t="s">
        <v>556</v>
      </c>
      <c r="C240" s="17" t="s">
        <v>706</v>
      </c>
      <c r="D240" s="17" t="s">
        <v>707</v>
      </c>
      <c r="E240" s="17" t="s">
        <v>697</v>
      </c>
      <c r="F240" s="17" t="s">
        <v>564</v>
      </c>
      <c r="G240" s="17" t="s">
        <v>565</v>
      </c>
      <c r="H240" s="17" t="s">
        <v>695</v>
      </c>
      <c r="I240" s="17" t="s">
        <v>702</v>
      </c>
      <c r="J240" s="17" t="s">
        <v>682</v>
      </c>
      <c r="K240" s="17" t="s">
        <v>709</v>
      </c>
      <c r="L240" s="17" t="s">
        <v>708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>
        <v>1189</v>
      </c>
    </row>
    <row r="241" spans="1:25">
      <c r="A241" s="17" t="s">
        <v>866</v>
      </c>
      <c r="B241" s="17" t="s">
        <v>556</v>
      </c>
      <c r="C241" s="17" t="s">
        <v>706</v>
      </c>
      <c r="D241" s="17" t="s">
        <v>701</v>
      </c>
      <c r="E241" s="17" t="s">
        <v>697</v>
      </c>
      <c r="F241" s="17" t="s">
        <v>564</v>
      </c>
      <c r="G241" s="17" t="s">
        <v>565</v>
      </c>
      <c r="H241" s="17" t="s">
        <v>695</v>
      </c>
      <c r="I241" s="17" t="s">
        <v>702</v>
      </c>
      <c r="J241" s="17" t="s">
        <v>682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>
        <v>909</v>
      </c>
    </row>
    <row r="242" spans="1:25">
      <c r="A242" s="17" t="s">
        <v>867</v>
      </c>
      <c r="B242" s="17" t="s">
        <v>556</v>
      </c>
      <c r="C242" s="17" t="s">
        <v>706</v>
      </c>
      <c r="D242" s="17" t="s">
        <v>699</v>
      </c>
      <c r="E242" s="17" t="s">
        <v>697</v>
      </c>
      <c r="F242" s="17" t="s">
        <v>564</v>
      </c>
      <c r="G242" s="17" t="s">
        <v>565</v>
      </c>
      <c r="H242" s="17" t="s">
        <v>695</v>
      </c>
      <c r="I242" s="17" t="s">
        <v>711</v>
      </c>
      <c r="J242" s="17" t="s">
        <v>568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>
        <v>749</v>
      </c>
    </row>
    <row r="243" spans="1:25">
      <c r="A243" s="17" t="s">
        <v>868</v>
      </c>
      <c r="B243" s="17" t="s">
        <v>556</v>
      </c>
      <c r="C243" s="17" t="s">
        <v>706</v>
      </c>
      <c r="D243" s="17" t="s">
        <v>699</v>
      </c>
      <c r="E243" s="17" t="s">
        <v>710</v>
      </c>
      <c r="F243" s="17" t="s">
        <v>564</v>
      </c>
      <c r="G243" s="17" t="s">
        <v>565</v>
      </c>
      <c r="H243" s="17" t="s">
        <v>695</v>
      </c>
      <c r="I243" s="17" t="s">
        <v>702</v>
      </c>
      <c r="J243" s="17" t="s">
        <v>712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>
        <v>659</v>
      </c>
    </row>
    <row r="244" spans="1:25">
      <c r="A244" s="17" t="s">
        <v>869</v>
      </c>
      <c r="B244" s="17" t="s">
        <v>556</v>
      </c>
      <c r="C244" s="17" t="s">
        <v>706</v>
      </c>
      <c r="D244" s="17" t="s">
        <v>696</v>
      </c>
      <c r="E244" s="17" t="s">
        <v>697</v>
      </c>
      <c r="F244" s="17" t="s">
        <v>564</v>
      </c>
      <c r="G244" s="17" t="s">
        <v>565</v>
      </c>
      <c r="H244" s="17" t="s">
        <v>566</v>
      </c>
      <c r="I244" s="17" t="s">
        <v>568</v>
      </c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>
        <v>569</v>
      </c>
    </row>
    <row r="245" spans="1:25">
      <c r="A245" s="17" t="s">
        <v>870</v>
      </c>
      <c r="B245" s="17" t="s">
        <v>556</v>
      </c>
      <c r="C245" s="17" t="s">
        <v>706</v>
      </c>
      <c r="D245" s="17" t="s">
        <v>699</v>
      </c>
      <c r="E245" s="17" t="s">
        <v>563</v>
      </c>
      <c r="F245" s="17" t="s">
        <v>564</v>
      </c>
      <c r="G245" s="17" t="s">
        <v>565</v>
      </c>
      <c r="H245" s="17" t="s">
        <v>566</v>
      </c>
      <c r="I245" s="17" t="s">
        <v>568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>
        <v>509</v>
      </c>
    </row>
    <row r="246" spans="1:25">
      <c r="A246" s="17" t="s">
        <v>871</v>
      </c>
      <c r="B246" s="17" t="s">
        <v>556</v>
      </c>
      <c r="C246" s="17" t="s">
        <v>706</v>
      </c>
      <c r="D246" s="17" t="s">
        <v>699</v>
      </c>
      <c r="E246" s="17" t="s">
        <v>563</v>
      </c>
      <c r="F246" s="17" t="s">
        <v>564</v>
      </c>
      <c r="G246" s="17" t="s">
        <v>565</v>
      </c>
      <c r="H246" s="17" t="s">
        <v>566</v>
      </c>
      <c r="I246" s="17" t="s">
        <v>568</v>
      </c>
      <c r="J246" s="17"/>
      <c r="K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>
        <v>459</v>
      </c>
    </row>
    <row r="247" spans="1:25">
      <c r="A247" s="17" t="s">
        <v>872</v>
      </c>
      <c r="B247" s="17" t="s">
        <v>713</v>
      </c>
      <c r="C247" s="17" t="s">
        <v>121</v>
      </c>
      <c r="D247" s="17" t="s">
        <v>692</v>
      </c>
      <c r="E247" s="17" t="s">
        <v>693</v>
      </c>
      <c r="F247" s="17" t="s">
        <v>686</v>
      </c>
      <c r="G247" s="17" t="s">
        <v>687</v>
      </c>
      <c r="H247" s="17" t="s">
        <v>694</v>
      </c>
      <c r="I247" s="17" t="s">
        <v>689</v>
      </c>
      <c r="J247" s="17" t="s">
        <v>690</v>
      </c>
      <c r="K247" s="17" t="s">
        <v>691</v>
      </c>
      <c r="L247" s="17" t="s">
        <v>681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>
        <v>1379</v>
      </c>
    </row>
    <row r="248" spans="1:25">
      <c r="A248" s="17" t="s">
        <v>873</v>
      </c>
      <c r="B248" s="17" t="s">
        <v>713</v>
      </c>
      <c r="C248" s="17" t="s">
        <v>121</v>
      </c>
      <c r="D248" s="17" t="s">
        <v>696</v>
      </c>
      <c r="E248" s="17" t="s">
        <v>697</v>
      </c>
      <c r="F248" s="17" t="s">
        <v>564</v>
      </c>
      <c r="G248" s="17" t="s">
        <v>565</v>
      </c>
      <c r="H248" s="17" t="s">
        <v>695</v>
      </c>
      <c r="I248" s="17" t="s">
        <v>698</v>
      </c>
      <c r="J248" s="17" t="s">
        <v>568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>
        <v>999</v>
      </c>
    </row>
    <row r="249" spans="1:25">
      <c r="A249" s="17" t="s">
        <v>874</v>
      </c>
      <c r="B249" s="17" t="s">
        <v>713</v>
      </c>
      <c r="C249" s="17" t="s">
        <v>121</v>
      </c>
      <c r="D249" s="17" t="s">
        <v>701</v>
      </c>
      <c r="E249" s="17" t="s">
        <v>697</v>
      </c>
      <c r="F249" s="17" t="s">
        <v>564</v>
      </c>
      <c r="G249" s="17" t="s">
        <v>565</v>
      </c>
      <c r="H249" s="17" t="s">
        <v>695</v>
      </c>
      <c r="I249" s="17" t="s">
        <v>702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>
        <v>949</v>
      </c>
    </row>
    <row r="250" spans="1:25">
      <c r="A250" s="17" t="s">
        <v>875</v>
      </c>
      <c r="B250" s="17" t="s">
        <v>713</v>
      </c>
      <c r="C250" s="17" t="s">
        <v>121</v>
      </c>
      <c r="D250" s="17" t="s">
        <v>699</v>
      </c>
      <c r="E250" s="17" t="s">
        <v>700</v>
      </c>
      <c r="F250" s="17" t="s">
        <v>564</v>
      </c>
      <c r="G250" s="17" t="s">
        <v>565</v>
      </c>
      <c r="H250" s="17" t="s">
        <v>695</v>
      </c>
      <c r="I250" s="17" t="s">
        <v>698</v>
      </c>
      <c r="J250" s="17" t="s">
        <v>568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>
        <v>769</v>
      </c>
    </row>
    <row r="251" spans="1:25">
      <c r="A251" s="17" t="s">
        <v>876</v>
      </c>
      <c r="B251" s="17" t="s">
        <v>713</v>
      </c>
      <c r="C251" s="17" t="s">
        <v>121</v>
      </c>
      <c r="D251" s="17" t="s">
        <v>699</v>
      </c>
      <c r="E251" s="17" t="s">
        <v>697</v>
      </c>
      <c r="F251" s="17" t="s">
        <v>564</v>
      </c>
      <c r="G251" s="17" t="s">
        <v>565</v>
      </c>
      <c r="H251" s="17" t="s">
        <v>695</v>
      </c>
      <c r="I251" s="17" t="s">
        <v>702</v>
      </c>
      <c r="J251" s="17" t="s">
        <v>682</v>
      </c>
      <c r="K251" s="17" t="s">
        <v>703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>
        <v>689</v>
      </c>
    </row>
    <row r="252" spans="1:25">
      <c r="A252" s="17" t="s">
        <v>877</v>
      </c>
      <c r="B252" s="17" t="s">
        <v>713</v>
      </c>
      <c r="C252" s="17" t="s">
        <v>714</v>
      </c>
      <c r="D252" s="17" t="s">
        <v>699</v>
      </c>
      <c r="E252" s="17" t="s">
        <v>697</v>
      </c>
      <c r="F252" s="17" t="s">
        <v>564</v>
      </c>
      <c r="G252" s="17" t="s">
        <v>565</v>
      </c>
      <c r="H252" s="17" t="s">
        <v>695</v>
      </c>
      <c r="I252" s="17" t="s">
        <v>705</v>
      </c>
      <c r="J252" s="17" t="s">
        <v>568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>
        <v>589</v>
      </c>
    </row>
    <row r="253" spans="1:25">
      <c r="A253" s="17" t="s">
        <v>878</v>
      </c>
      <c r="B253" s="17" t="s">
        <v>713</v>
      </c>
      <c r="C253" s="17" t="s">
        <v>714</v>
      </c>
      <c r="D253" s="17" t="s">
        <v>699</v>
      </c>
      <c r="E253" s="17" t="s">
        <v>563</v>
      </c>
      <c r="F253" s="17" t="s">
        <v>564</v>
      </c>
      <c r="G253" s="17" t="s">
        <v>565</v>
      </c>
      <c r="H253" s="17" t="s">
        <v>566</v>
      </c>
      <c r="I253" s="17" t="s">
        <v>568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>
        <v>529</v>
      </c>
    </row>
    <row r="254" spans="1:25">
      <c r="A254" s="17" t="s">
        <v>879</v>
      </c>
      <c r="B254" s="17" t="s">
        <v>713</v>
      </c>
      <c r="C254" s="17" t="s">
        <v>714</v>
      </c>
      <c r="D254" s="17" t="s">
        <v>699</v>
      </c>
      <c r="E254" s="17" t="s">
        <v>563</v>
      </c>
      <c r="F254" s="17" t="s">
        <v>564</v>
      </c>
      <c r="G254" s="17" t="s">
        <v>565</v>
      </c>
      <c r="H254" s="17" t="s">
        <v>566</v>
      </c>
      <c r="I254" s="17" t="s">
        <v>568</v>
      </c>
      <c r="J254" s="17"/>
      <c r="K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>
        <v>499</v>
      </c>
    </row>
    <row r="255" spans="1:25">
      <c r="A255" s="17" t="s">
        <v>1685</v>
      </c>
      <c r="B255" s="17" t="s">
        <v>801</v>
      </c>
      <c r="C255" s="17" t="s">
        <v>26</v>
      </c>
      <c r="D255" s="17" t="s">
        <v>699</v>
      </c>
      <c r="E255" s="17" t="s">
        <v>700</v>
      </c>
      <c r="F255" s="17" t="s">
        <v>564</v>
      </c>
      <c r="G255" s="17" t="s">
        <v>565</v>
      </c>
      <c r="H255" s="17" t="s">
        <v>803</v>
      </c>
      <c r="I255" s="17" t="s">
        <v>698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>
      <c r="A256" s="17" t="s">
        <v>1681</v>
      </c>
      <c r="B256" s="17" t="s">
        <v>1682</v>
      </c>
      <c r="C256" s="17" t="s">
        <v>802</v>
      </c>
      <c r="D256" s="17" t="s">
        <v>699</v>
      </c>
      <c r="E256" s="17" t="s">
        <v>700</v>
      </c>
      <c r="F256" s="17" t="s">
        <v>564</v>
      </c>
      <c r="G256" s="17" t="s">
        <v>565</v>
      </c>
      <c r="H256" s="17" t="s">
        <v>803</v>
      </c>
      <c r="I256" s="17" t="s">
        <v>698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>
      <c r="A257" s="17" t="s">
        <v>880</v>
      </c>
      <c r="B257" s="17" t="s">
        <v>800</v>
      </c>
      <c r="C257" s="17" t="s">
        <v>802</v>
      </c>
      <c r="D257" s="17" t="s">
        <v>699</v>
      </c>
      <c r="E257" s="17" t="s">
        <v>700</v>
      </c>
      <c r="F257" s="17" t="s">
        <v>564</v>
      </c>
      <c r="G257" s="17" t="s">
        <v>565</v>
      </c>
      <c r="H257" s="17" t="s">
        <v>803</v>
      </c>
      <c r="I257" s="17" t="s">
        <v>698</v>
      </c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>
        <v>749</v>
      </c>
    </row>
    <row r="258" spans="1:25">
      <c r="A258" s="17" t="s">
        <v>862</v>
      </c>
      <c r="B258" s="17" t="s">
        <v>675</v>
      </c>
      <c r="C258" s="17" t="s">
        <v>715</v>
      </c>
      <c r="D258" s="17" t="s">
        <v>716</v>
      </c>
      <c r="E258" s="17" t="s">
        <v>697</v>
      </c>
      <c r="F258" s="17" t="s">
        <v>718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>
        <v>789</v>
      </c>
    </row>
    <row r="259" spans="1:25">
      <c r="A259" s="17" t="s">
        <v>863</v>
      </c>
      <c r="B259" s="17" t="s">
        <v>675</v>
      </c>
      <c r="C259" s="17" t="s">
        <v>715</v>
      </c>
      <c r="D259" s="17" t="s">
        <v>717</v>
      </c>
      <c r="E259" s="17" t="s">
        <v>697</v>
      </c>
      <c r="F259" s="17" t="s">
        <v>564</v>
      </c>
      <c r="G259" s="17" t="s">
        <v>565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>
        <v>609</v>
      </c>
    </row>
    <row r="260" spans="1:25">
      <c r="A260" s="17" t="s">
        <v>864</v>
      </c>
      <c r="B260" s="17" t="s">
        <v>675</v>
      </c>
      <c r="C260" s="17" t="s">
        <v>715</v>
      </c>
      <c r="D260" s="17" t="s">
        <v>719</v>
      </c>
      <c r="E260" s="17" t="s">
        <v>697</v>
      </c>
      <c r="F260" s="17" t="s">
        <v>564</v>
      </c>
      <c r="G260" s="17" t="s">
        <v>565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>
        <v>569</v>
      </c>
    </row>
    <row r="261" spans="1:25">
      <c r="A261" s="17" t="s">
        <v>1672</v>
      </c>
      <c r="B261" s="17" t="s">
        <v>1673</v>
      </c>
      <c r="C261" s="17" t="s">
        <v>1674</v>
      </c>
      <c r="D261" s="17" t="s">
        <v>699</v>
      </c>
      <c r="E261" s="17" t="s">
        <v>697</v>
      </c>
      <c r="F261" s="17" t="s">
        <v>564</v>
      </c>
      <c r="G261" s="17" t="s">
        <v>565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>
      <c r="A262" s="17" t="s">
        <v>881</v>
      </c>
      <c r="B262" s="17" t="s">
        <v>612</v>
      </c>
      <c r="C262" s="17" t="s">
        <v>615</v>
      </c>
      <c r="D262" s="17" t="s">
        <v>570</v>
      </c>
      <c r="E262" s="17" t="s">
        <v>567</v>
      </c>
      <c r="F262" s="17" t="s">
        <v>616</v>
      </c>
      <c r="G262" s="17" t="s">
        <v>617</v>
      </c>
      <c r="H262" s="17" t="s">
        <v>618</v>
      </c>
      <c r="I262" s="17" t="s">
        <v>619</v>
      </c>
      <c r="J262" s="17" t="s">
        <v>620</v>
      </c>
      <c r="K262" s="17" t="s">
        <v>729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>
        <v>2659</v>
      </c>
    </row>
    <row r="263" spans="1:25">
      <c r="A263" s="17" t="s">
        <v>882</v>
      </c>
      <c r="B263" s="17" t="s">
        <v>720</v>
      </c>
      <c r="C263" s="17" t="s">
        <v>723</v>
      </c>
      <c r="D263" s="17" t="s">
        <v>724</v>
      </c>
      <c r="E263" s="17" t="s">
        <v>725</v>
      </c>
      <c r="F263" s="17" t="s">
        <v>726</v>
      </c>
      <c r="G263" s="17" t="s">
        <v>617</v>
      </c>
      <c r="H263" s="17" t="s">
        <v>620</v>
      </c>
      <c r="I263" s="17" t="s">
        <v>727</v>
      </c>
      <c r="J263" s="17" t="s">
        <v>728</v>
      </c>
      <c r="K263" s="17" t="s">
        <v>729</v>
      </c>
      <c r="L263" s="17" t="s">
        <v>730</v>
      </c>
      <c r="M263" s="17" t="s">
        <v>574</v>
      </c>
      <c r="N263" s="17" t="s">
        <v>575</v>
      </c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>
        <v>2169</v>
      </c>
    </row>
    <row r="264" spans="1:25">
      <c r="A264" s="17" t="s">
        <v>883</v>
      </c>
      <c r="B264" s="17" t="s">
        <v>720</v>
      </c>
      <c r="C264" s="17" t="s">
        <v>723</v>
      </c>
      <c r="D264" s="17" t="s">
        <v>570</v>
      </c>
      <c r="E264" s="17" t="s">
        <v>567</v>
      </c>
      <c r="F264" s="17" t="s">
        <v>731</v>
      </c>
      <c r="G264" s="17" t="s">
        <v>732</v>
      </c>
      <c r="H264" s="17" t="s">
        <v>733</v>
      </c>
      <c r="I264" s="17" t="s">
        <v>734</v>
      </c>
      <c r="J264" s="17" t="s">
        <v>620</v>
      </c>
      <c r="K264" s="17" t="s">
        <v>727</v>
      </c>
      <c r="L264" s="17" t="s">
        <v>735</v>
      </c>
      <c r="M264" s="17" t="s">
        <v>729</v>
      </c>
      <c r="N264" s="17" t="s">
        <v>730</v>
      </c>
      <c r="O264" s="17" t="s">
        <v>574</v>
      </c>
      <c r="P264" s="17" t="s">
        <v>575</v>
      </c>
      <c r="Q264" s="17"/>
      <c r="R264" s="17"/>
      <c r="S264" s="17"/>
      <c r="T264" s="17"/>
      <c r="U264" s="17"/>
      <c r="V264" s="17"/>
      <c r="W264" s="17"/>
      <c r="X264" s="17"/>
      <c r="Y264" s="17">
        <v>2519</v>
      </c>
    </row>
    <row r="265" spans="1:25">
      <c r="A265" s="17" t="s">
        <v>884</v>
      </c>
      <c r="B265" s="17" t="s">
        <v>720</v>
      </c>
      <c r="C265" s="17" t="s">
        <v>615</v>
      </c>
      <c r="D265" s="17" t="s">
        <v>570</v>
      </c>
      <c r="E265" s="17" t="s">
        <v>567</v>
      </c>
      <c r="F265" s="17" t="s">
        <v>736</v>
      </c>
      <c r="G265" s="17" t="s">
        <v>617</v>
      </c>
      <c r="H265" s="17" t="s">
        <v>618</v>
      </c>
      <c r="I265" s="17" t="s">
        <v>620</v>
      </c>
      <c r="J265" s="17" t="s">
        <v>727</v>
      </c>
      <c r="K265" s="17" t="s">
        <v>741</v>
      </c>
      <c r="L265" s="17" t="s">
        <v>737</v>
      </c>
      <c r="M265" s="17" t="s">
        <v>729</v>
      </c>
      <c r="N265" s="17" t="s">
        <v>730</v>
      </c>
      <c r="O265" s="17" t="s">
        <v>574</v>
      </c>
      <c r="P265" s="17" t="s">
        <v>575</v>
      </c>
      <c r="Q265" s="17" t="s">
        <v>738</v>
      </c>
      <c r="R265" s="17"/>
      <c r="S265" s="17"/>
      <c r="T265" s="17"/>
      <c r="U265" s="17"/>
      <c r="V265" s="17"/>
      <c r="W265" s="17"/>
      <c r="X265" s="17"/>
      <c r="Y265" s="17">
        <v>2129</v>
      </c>
    </row>
    <row r="266" spans="1:25">
      <c r="A266" s="17" t="s">
        <v>885</v>
      </c>
      <c r="B266" s="17" t="s">
        <v>720</v>
      </c>
      <c r="C266" s="17" t="s">
        <v>723</v>
      </c>
      <c r="D266" s="17" t="s">
        <v>570</v>
      </c>
      <c r="E266" s="17" t="s">
        <v>725</v>
      </c>
      <c r="F266" s="17" t="s">
        <v>739</v>
      </c>
      <c r="G266" s="17" t="s">
        <v>732</v>
      </c>
      <c r="H266" s="17" t="s">
        <v>620</v>
      </c>
      <c r="I266" s="17" t="s">
        <v>727</v>
      </c>
      <c r="J266" s="17" t="s">
        <v>740</v>
      </c>
      <c r="K266" s="17" t="s">
        <v>729</v>
      </c>
      <c r="L266" s="17" t="s">
        <v>730</v>
      </c>
      <c r="M266" s="17" t="s">
        <v>574</v>
      </c>
      <c r="N266" s="17" t="s">
        <v>575</v>
      </c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>
        <v>1809</v>
      </c>
    </row>
    <row r="267" spans="1:25">
      <c r="A267" s="17" t="s">
        <v>886</v>
      </c>
      <c r="B267" s="17" t="s">
        <v>720</v>
      </c>
      <c r="C267" s="17" t="s">
        <v>723</v>
      </c>
      <c r="D267" s="17" t="s">
        <v>570</v>
      </c>
      <c r="E267" s="17" t="s">
        <v>567</v>
      </c>
      <c r="F267" s="17" t="s">
        <v>739</v>
      </c>
      <c r="G267" s="17" t="s">
        <v>732</v>
      </c>
      <c r="H267" s="17" t="s">
        <v>620</v>
      </c>
      <c r="I267" s="17" t="s">
        <v>727</v>
      </c>
      <c r="J267" s="17" t="s">
        <v>740</v>
      </c>
      <c r="K267" s="17" t="s">
        <v>729</v>
      </c>
      <c r="L267" s="17" t="s">
        <v>730</v>
      </c>
      <c r="M267" s="17" t="s">
        <v>574</v>
      </c>
      <c r="N267" s="17" t="s">
        <v>575</v>
      </c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>
        <v>1639</v>
      </c>
    </row>
    <row r="268" spans="1:25">
      <c r="A268" s="17" t="s">
        <v>887</v>
      </c>
      <c r="B268" s="17" t="s">
        <v>720</v>
      </c>
      <c r="C268" s="17" t="s">
        <v>742</v>
      </c>
      <c r="D268" s="17" t="s">
        <v>570</v>
      </c>
      <c r="E268" s="17" t="s">
        <v>567</v>
      </c>
      <c r="F268" s="17" t="s">
        <v>743</v>
      </c>
      <c r="G268" s="17" t="s">
        <v>572</v>
      </c>
      <c r="H268" s="17" t="s">
        <v>620</v>
      </c>
      <c r="I268" s="17" t="s">
        <v>744</v>
      </c>
      <c r="J268" s="17" t="s">
        <v>729</v>
      </c>
      <c r="K268" s="17" t="s">
        <v>574</v>
      </c>
      <c r="L268" s="17" t="s">
        <v>575</v>
      </c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>
        <v>1239</v>
      </c>
    </row>
    <row r="269" spans="1:25">
      <c r="A269" s="17" t="s">
        <v>888</v>
      </c>
      <c r="B269" s="17" t="s">
        <v>720</v>
      </c>
      <c r="C269" s="17" t="s">
        <v>723</v>
      </c>
      <c r="D269" s="17" t="s">
        <v>570</v>
      </c>
      <c r="E269" s="17" t="s">
        <v>725</v>
      </c>
      <c r="F269" s="17" t="s">
        <v>745</v>
      </c>
      <c r="G269" s="17" t="s">
        <v>572</v>
      </c>
      <c r="H269" s="17" t="s">
        <v>620</v>
      </c>
      <c r="I269" s="17" t="s">
        <v>744</v>
      </c>
      <c r="J269" s="17" t="s">
        <v>729</v>
      </c>
      <c r="K269" s="17" t="s">
        <v>574</v>
      </c>
      <c r="L269" s="17" t="s">
        <v>575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>
        <v>979</v>
      </c>
    </row>
    <row r="270" spans="1:25">
      <c r="A270" s="17" t="s">
        <v>889</v>
      </c>
      <c r="B270" s="17" t="s">
        <v>720</v>
      </c>
      <c r="C270" s="17" t="s">
        <v>723</v>
      </c>
      <c r="D270" s="17" t="s">
        <v>570</v>
      </c>
      <c r="E270" s="17" t="s">
        <v>567</v>
      </c>
      <c r="F270" s="17" t="s">
        <v>746</v>
      </c>
      <c r="G270" s="17" t="s">
        <v>572</v>
      </c>
      <c r="H270" s="17" t="s">
        <v>620</v>
      </c>
      <c r="I270" s="17" t="s">
        <v>744</v>
      </c>
      <c r="J270" s="17" t="s">
        <v>729</v>
      </c>
      <c r="K270" s="17" t="s">
        <v>574</v>
      </c>
      <c r="L270" s="17" t="s">
        <v>575</v>
      </c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>
        <v>869</v>
      </c>
    </row>
    <row r="271" spans="1:25">
      <c r="A271" s="17" t="s">
        <v>890</v>
      </c>
      <c r="B271" s="17" t="s">
        <v>720</v>
      </c>
      <c r="C271" s="17" t="s">
        <v>2055</v>
      </c>
      <c r="D271" s="17" t="s">
        <v>570</v>
      </c>
      <c r="E271" s="17" t="s">
        <v>567</v>
      </c>
      <c r="F271" s="17" t="s">
        <v>747</v>
      </c>
      <c r="G271" s="17" t="s">
        <v>572</v>
      </c>
      <c r="H271" s="17" t="s">
        <v>573</v>
      </c>
      <c r="I271" s="17" t="s">
        <v>748</v>
      </c>
      <c r="J271" s="17" t="s">
        <v>574</v>
      </c>
      <c r="K271" s="17" t="s">
        <v>575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>
        <v>629</v>
      </c>
    </row>
    <row r="272" spans="1:25">
      <c r="A272" s="17" t="s">
        <v>891</v>
      </c>
      <c r="B272" s="17" t="s">
        <v>720</v>
      </c>
      <c r="C272" s="17"/>
      <c r="D272" s="17" t="s">
        <v>570</v>
      </c>
      <c r="E272" s="17" t="s">
        <v>567</v>
      </c>
      <c r="F272" s="17" t="s">
        <v>749</v>
      </c>
      <c r="G272" s="17" t="s">
        <v>572</v>
      </c>
      <c r="H272" s="17" t="s">
        <v>573</v>
      </c>
      <c r="I272" s="17" t="s">
        <v>750</v>
      </c>
      <c r="J272" s="17" t="s">
        <v>574</v>
      </c>
      <c r="K272" s="17" t="s">
        <v>575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>
        <v>399</v>
      </c>
    </row>
    <row r="273" spans="1:25">
      <c r="A273" s="17" t="s">
        <v>1686</v>
      </c>
      <c r="B273" s="17" t="s">
        <v>804</v>
      </c>
      <c r="C273" s="17" t="s">
        <v>569</v>
      </c>
      <c r="D273" s="17" t="s">
        <v>570</v>
      </c>
      <c r="E273" s="17" t="s">
        <v>567</v>
      </c>
      <c r="F273" s="17" t="s">
        <v>749</v>
      </c>
      <c r="G273" s="17" t="s">
        <v>572</v>
      </c>
      <c r="H273" s="17" t="s">
        <v>573</v>
      </c>
      <c r="I273" s="17" t="s">
        <v>750</v>
      </c>
      <c r="J273" s="17" t="s">
        <v>574</v>
      </c>
      <c r="K273" s="17" t="s">
        <v>575</v>
      </c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>
        <v>459</v>
      </c>
    </row>
    <row r="274" spans="1:25">
      <c r="A274" s="17" t="s">
        <v>892</v>
      </c>
      <c r="B274" s="17" t="s">
        <v>721</v>
      </c>
      <c r="C274" s="17" t="s">
        <v>723</v>
      </c>
      <c r="D274" s="17" t="s">
        <v>724</v>
      </c>
      <c r="E274" s="17" t="s">
        <v>725</v>
      </c>
      <c r="F274" s="17" t="s">
        <v>751</v>
      </c>
      <c r="G274" s="17" t="s">
        <v>732</v>
      </c>
      <c r="H274" s="17" t="s">
        <v>752</v>
      </c>
      <c r="I274" s="17" t="s">
        <v>727</v>
      </c>
      <c r="J274" s="17" t="s">
        <v>740</v>
      </c>
      <c r="K274" s="17" t="s">
        <v>729</v>
      </c>
      <c r="L274" s="17" t="s">
        <v>730</v>
      </c>
      <c r="M274" s="17" t="s">
        <v>574</v>
      </c>
      <c r="N274" s="17" t="s">
        <v>575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>
        <v>1729</v>
      </c>
    </row>
    <row r="275" spans="1:25">
      <c r="A275" s="17" t="s">
        <v>893</v>
      </c>
      <c r="B275" s="17" t="s">
        <v>721</v>
      </c>
      <c r="C275" s="17" t="s">
        <v>723</v>
      </c>
      <c r="D275" s="17" t="s">
        <v>724</v>
      </c>
      <c r="E275" s="17" t="s">
        <v>725</v>
      </c>
      <c r="F275" s="17" t="s">
        <v>753</v>
      </c>
      <c r="G275" s="17" t="s">
        <v>572</v>
      </c>
      <c r="H275" s="17" t="s">
        <v>754</v>
      </c>
      <c r="I275" s="17" t="s">
        <v>727</v>
      </c>
      <c r="J275" s="17" t="s">
        <v>755</v>
      </c>
      <c r="K275" s="17" t="s">
        <v>729</v>
      </c>
      <c r="L275" s="17" t="s">
        <v>730</v>
      </c>
      <c r="M275" s="17" t="s">
        <v>574</v>
      </c>
      <c r="N275" s="17" t="s">
        <v>575</v>
      </c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>
        <v>1729</v>
      </c>
    </row>
    <row r="276" spans="1:25">
      <c r="A276" s="17" t="s">
        <v>894</v>
      </c>
      <c r="B276" s="17" t="s">
        <v>721</v>
      </c>
      <c r="C276" s="17" t="s">
        <v>723</v>
      </c>
      <c r="D276" s="17" t="s">
        <v>724</v>
      </c>
      <c r="E276" s="17" t="s">
        <v>725</v>
      </c>
      <c r="F276" s="17" t="s">
        <v>756</v>
      </c>
      <c r="G276" s="17" t="s">
        <v>572</v>
      </c>
      <c r="H276" s="17" t="s">
        <v>573</v>
      </c>
      <c r="I276" s="17" t="s">
        <v>748</v>
      </c>
      <c r="J276" s="17" t="s">
        <v>574</v>
      </c>
      <c r="K276" s="17" t="s">
        <v>575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1389</v>
      </c>
    </row>
    <row r="277" spans="1:25">
      <c r="A277" s="17" t="s">
        <v>895</v>
      </c>
      <c r="B277" s="17" t="s">
        <v>721</v>
      </c>
      <c r="C277" s="17" t="s">
        <v>723</v>
      </c>
      <c r="D277" s="17" t="s">
        <v>570</v>
      </c>
      <c r="E277" s="17" t="s">
        <v>725</v>
      </c>
      <c r="F277" s="17" t="s">
        <v>757</v>
      </c>
      <c r="G277" s="17" t="s">
        <v>732</v>
      </c>
      <c r="H277" s="17" t="s">
        <v>754</v>
      </c>
      <c r="I277" s="17" t="s">
        <v>727</v>
      </c>
      <c r="J277" s="17" t="s">
        <v>744</v>
      </c>
      <c r="K277" s="17" t="s">
        <v>729</v>
      </c>
      <c r="L277" s="17" t="s">
        <v>730</v>
      </c>
      <c r="M277" s="17" t="s">
        <v>574</v>
      </c>
      <c r="N277" s="17" t="s">
        <v>575</v>
      </c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>
        <v>1029</v>
      </c>
    </row>
    <row r="278" spans="1:25">
      <c r="A278" s="17" t="s">
        <v>896</v>
      </c>
      <c r="B278" s="17" t="s">
        <v>721</v>
      </c>
      <c r="C278" s="17" t="s">
        <v>723</v>
      </c>
      <c r="D278" s="17" t="s">
        <v>570</v>
      </c>
      <c r="E278" s="17" t="s">
        <v>567</v>
      </c>
      <c r="F278" s="17" t="s">
        <v>757</v>
      </c>
      <c r="G278" s="17" t="s">
        <v>732</v>
      </c>
      <c r="H278" s="17" t="s">
        <v>754</v>
      </c>
      <c r="I278" s="17" t="s">
        <v>727</v>
      </c>
      <c r="J278" s="17" t="s">
        <v>744</v>
      </c>
      <c r="K278" s="17" t="s">
        <v>729</v>
      </c>
      <c r="L278" s="17" t="s">
        <v>730</v>
      </c>
      <c r="M278" s="17" t="s">
        <v>574</v>
      </c>
      <c r="N278" s="17" t="s">
        <v>575</v>
      </c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>
        <v>909</v>
      </c>
    </row>
    <row r="279" spans="1:25">
      <c r="A279" s="17" t="s">
        <v>897</v>
      </c>
      <c r="B279" s="17" t="s">
        <v>721</v>
      </c>
      <c r="C279" s="17" t="s">
        <v>569</v>
      </c>
      <c r="D279" s="17" t="s">
        <v>570</v>
      </c>
      <c r="E279" s="17" t="s">
        <v>725</v>
      </c>
      <c r="F279" s="17" t="s">
        <v>758</v>
      </c>
      <c r="G279" s="17" t="s">
        <v>572</v>
      </c>
      <c r="H279" s="17" t="s">
        <v>573</v>
      </c>
      <c r="I279" s="17" t="s">
        <v>759</v>
      </c>
      <c r="J279" s="17" t="s">
        <v>729</v>
      </c>
      <c r="K279" s="17" t="s">
        <v>574</v>
      </c>
      <c r="L279" s="17" t="s">
        <v>575</v>
      </c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>
        <v>869</v>
      </c>
    </row>
    <row r="280" spans="1:25">
      <c r="A280" s="17" t="s">
        <v>898</v>
      </c>
      <c r="B280" s="17" t="s">
        <v>721</v>
      </c>
      <c r="C280" s="17" t="s">
        <v>569</v>
      </c>
      <c r="D280" s="17" t="s">
        <v>570</v>
      </c>
      <c r="E280" s="17" t="s">
        <v>567</v>
      </c>
      <c r="F280" s="17" t="s">
        <v>760</v>
      </c>
      <c r="G280" s="17" t="s">
        <v>732</v>
      </c>
      <c r="H280" s="17" t="s">
        <v>752</v>
      </c>
      <c r="I280" s="17" t="s">
        <v>761</v>
      </c>
      <c r="J280" s="17" t="s">
        <v>729</v>
      </c>
      <c r="K280" s="17" t="s">
        <v>574</v>
      </c>
      <c r="L280" s="17" t="s">
        <v>575</v>
      </c>
      <c r="M280" s="17" t="s">
        <v>730</v>
      </c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>
        <v>769</v>
      </c>
    </row>
    <row r="281" spans="1:25">
      <c r="A281" s="17" t="s">
        <v>899</v>
      </c>
      <c r="B281" s="17" t="s">
        <v>721</v>
      </c>
      <c r="C281" s="17" t="s">
        <v>569</v>
      </c>
      <c r="D281" s="17" t="s">
        <v>570</v>
      </c>
      <c r="E281" s="17" t="s">
        <v>567</v>
      </c>
      <c r="F281" s="17" t="s">
        <v>762</v>
      </c>
      <c r="G281" s="17" t="s">
        <v>572</v>
      </c>
      <c r="H281" s="17" t="s">
        <v>573</v>
      </c>
      <c r="I281" s="17" t="s">
        <v>759</v>
      </c>
      <c r="J281" s="17" t="s">
        <v>574</v>
      </c>
      <c r="K281" s="17" t="s">
        <v>575</v>
      </c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>
        <v>689</v>
      </c>
    </row>
    <row r="282" spans="1:25">
      <c r="A282" s="17" t="s">
        <v>900</v>
      </c>
      <c r="B282" s="17" t="s">
        <v>721</v>
      </c>
      <c r="C282" s="17" t="s">
        <v>569</v>
      </c>
      <c r="D282" s="17" t="s">
        <v>570</v>
      </c>
      <c r="E282" s="17" t="s">
        <v>567</v>
      </c>
      <c r="F282" s="17" t="s">
        <v>571</v>
      </c>
      <c r="G282" s="17" t="s">
        <v>572</v>
      </c>
      <c r="H282" s="17" t="s">
        <v>573</v>
      </c>
      <c r="I282" s="17" t="s">
        <v>750</v>
      </c>
      <c r="J282" s="17" t="s">
        <v>574</v>
      </c>
      <c r="K282" s="17" t="s">
        <v>575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>
        <v>439</v>
      </c>
    </row>
    <row r="283" spans="1:25">
      <c r="A283" s="17" t="s">
        <v>901</v>
      </c>
      <c r="B283" s="17" t="s">
        <v>721</v>
      </c>
      <c r="C283" s="17" t="s">
        <v>569</v>
      </c>
      <c r="D283" s="17" t="s">
        <v>570</v>
      </c>
      <c r="E283" s="17" t="s">
        <v>567</v>
      </c>
      <c r="F283" s="17" t="s">
        <v>795</v>
      </c>
      <c r="G283" s="17" t="s">
        <v>572</v>
      </c>
      <c r="H283" s="17" t="s">
        <v>796</v>
      </c>
      <c r="I283" s="17" t="s">
        <v>748</v>
      </c>
      <c r="J283" s="17" t="s">
        <v>574</v>
      </c>
      <c r="K283" s="17" t="s">
        <v>575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>
        <v>649</v>
      </c>
    </row>
    <row r="284" spans="1:25">
      <c r="A284" s="17" t="s">
        <v>902</v>
      </c>
      <c r="B284" s="17" t="s">
        <v>722</v>
      </c>
      <c r="C284" s="17" t="s">
        <v>723</v>
      </c>
      <c r="D284" s="17" t="s">
        <v>570</v>
      </c>
      <c r="E284" s="17" t="s">
        <v>567</v>
      </c>
      <c r="F284" s="17" t="s">
        <v>739</v>
      </c>
      <c r="G284" s="17" t="s">
        <v>732</v>
      </c>
      <c r="H284" s="17" t="s">
        <v>727</v>
      </c>
      <c r="I284" s="17" t="s">
        <v>740</v>
      </c>
      <c r="J284" s="17" t="s">
        <v>729</v>
      </c>
      <c r="K284" s="17" t="s">
        <v>730</v>
      </c>
      <c r="L284" s="17" t="s">
        <v>574</v>
      </c>
      <c r="M284" s="17" t="s">
        <v>575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>
        <v>1469</v>
      </c>
    </row>
    <row r="285" spans="1:25">
      <c r="A285" s="17" t="s">
        <v>903</v>
      </c>
      <c r="B285" s="17" t="s">
        <v>722</v>
      </c>
      <c r="C285" s="17" t="s">
        <v>723</v>
      </c>
      <c r="D285" s="17" t="s">
        <v>570</v>
      </c>
      <c r="E285" s="17" t="s">
        <v>567</v>
      </c>
      <c r="F285" s="17" t="s">
        <v>743</v>
      </c>
      <c r="G285" s="17" t="s">
        <v>572</v>
      </c>
      <c r="H285" s="17" t="s">
        <v>620</v>
      </c>
      <c r="I285" s="17" t="s">
        <v>744</v>
      </c>
      <c r="J285" s="17" t="s">
        <v>729</v>
      </c>
      <c r="K285" s="17" t="s">
        <v>574</v>
      </c>
      <c r="L285" s="17" t="s">
        <v>575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>
        <v>1349</v>
      </c>
    </row>
    <row r="286" spans="1:25">
      <c r="A286" s="17" t="s">
        <v>904</v>
      </c>
      <c r="B286" s="17" t="s">
        <v>722</v>
      </c>
      <c r="C286" s="17" t="s">
        <v>569</v>
      </c>
      <c r="D286" s="17" t="s">
        <v>570</v>
      </c>
      <c r="E286" s="17" t="s">
        <v>567</v>
      </c>
      <c r="F286" s="17" t="s">
        <v>762</v>
      </c>
      <c r="G286" s="17" t="s">
        <v>572</v>
      </c>
      <c r="H286" s="17" t="s">
        <v>573</v>
      </c>
      <c r="I286" s="17" t="s">
        <v>759</v>
      </c>
      <c r="J286" s="17" t="s">
        <v>574</v>
      </c>
      <c r="K286" s="17" t="s">
        <v>575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>
        <v>889</v>
      </c>
    </row>
    <row r="287" spans="1:25">
      <c r="A287" s="17" t="s">
        <v>905</v>
      </c>
      <c r="B287" s="17" t="s">
        <v>722</v>
      </c>
      <c r="C287" s="17" t="s">
        <v>569</v>
      </c>
      <c r="D287" s="17" t="s">
        <v>570</v>
      </c>
      <c r="E287" s="17" t="s">
        <v>567</v>
      </c>
      <c r="F287" s="17" t="s">
        <v>747</v>
      </c>
      <c r="G287" s="17" t="s">
        <v>572</v>
      </c>
      <c r="H287" s="17" t="s">
        <v>573</v>
      </c>
      <c r="I287" s="17" t="s">
        <v>748</v>
      </c>
      <c r="J287" s="17" t="s">
        <v>574</v>
      </c>
      <c r="K287" s="17" t="s">
        <v>575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>
        <v>639</v>
      </c>
    </row>
    <row r="288" spans="1:25">
      <c r="A288" s="17" t="s">
        <v>1679</v>
      </c>
      <c r="B288" s="17" t="s">
        <v>1680</v>
      </c>
      <c r="C288" s="17" t="s">
        <v>569</v>
      </c>
      <c r="D288" s="17" t="s">
        <v>570</v>
      </c>
      <c r="E288" s="17" t="s">
        <v>567</v>
      </c>
      <c r="F288" s="17" t="s">
        <v>749</v>
      </c>
      <c r="G288" s="17" t="s">
        <v>572</v>
      </c>
      <c r="H288" s="17" t="s">
        <v>573</v>
      </c>
      <c r="I288" s="17" t="s">
        <v>750</v>
      </c>
      <c r="J288" s="17" t="s">
        <v>574</v>
      </c>
      <c r="K288" s="17" t="s">
        <v>575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>
      <c r="A289" s="17" t="s">
        <v>906</v>
      </c>
      <c r="B289" s="17" t="s">
        <v>805</v>
      </c>
      <c r="C289" s="17" t="s">
        <v>569</v>
      </c>
      <c r="D289" s="17" t="s">
        <v>570</v>
      </c>
      <c r="E289" s="17" t="s">
        <v>567</v>
      </c>
      <c r="F289" s="17" t="s">
        <v>749</v>
      </c>
      <c r="G289" s="17" t="s">
        <v>572</v>
      </c>
      <c r="H289" s="17" t="s">
        <v>573</v>
      </c>
      <c r="I289" s="17" t="s">
        <v>750</v>
      </c>
      <c r="J289" s="17" t="s">
        <v>574</v>
      </c>
      <c r="K289" s="17" t="s">
        <v>575</v>
      </c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>
        <v>459</v>
      </c>
    </row>
    <row r="290" spans="1:25">
      <c r="A290" s="17" t="s">
        <v>907</v>
      </c>
      <c r="B290" s="17" t="s">
        <v>722</v>
      </c>
      <c r="C290" s="17" t="s">
        <v>569</v>
      </c>
      <c r="D290" s="17" t="s">
        <v>570</v>
      </c>
      <c r="E290" s="17" t="s">
        <v>567</v>
      </c>
      <c r="F290" s="17" t="s">
        <v>749</v>
      </c>
      <c r="G290" s="17" t="s">
        <v>572</v>
      </c>
      <c r="H290" s="17" t="s">
        <v>573</v>
      </c>
      <c r="I290" s="17" t="s">
        <v>750</v>
      </c>
      <c r="J290" s="17" t="s">
        <v>574</v>
      </c>
      <c r="K290" s="17" t="s">
        <v>575</v>
      </c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>
        <v>399</v>
      </c>
    </row>
    <row r="291" spans="1:25">
      <c r="A291" s="17" t="s">
        <v>1670</v>
      </c>
      <c r="B291" s="17" t="s">
        <v>1671</v>
      </c>
      <c r="C291" s="17" t="s">
        <v>742</v>
      </c>
      <c r="D291" s="17" t="s">
        <v>570</v>
      </c>
      <c r="E291" s="17" t="s">
        <v>567</v>
      </c>
      <c r="F291" s="17" t="s">
        <v>762</v>
      </c>
      <c r="G291" s="17" t="s">
        <v>572</v>
      </c>
      <c r="H291" s="17" t="s">
        <v>620</v>
      </c>
      <c r="I291" s="17" t="s">
        <v>744</v>
      </c>
      <c r="J291" s="17" t="s">
        <v>729</v>
      </c>
      <c r="K291" s="17" t="s">
        <v>574</v>
      </c>
      <c r="L291" s="17" t="s">
        <v>575</v>
      </c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>
      <c r="A292" s="17" t="s">
        <v>909</v>
      </c>
      <c r="B292" s="17" t="s">
        <v>763</v>
      </c>
      <c r="C292" s="17" t="s">
        <v>537</v>
      </c>
      <c r="D292" s="17" t="s">
        <v>518</v>
      </c>
      <c r="E292" s="17" t="s">
        <v>351</v>
      </c>
      <c r="F292" s="17" t="s">
        <v>764</v>
      </c>
      <c r="G292" s="17" t="s">
        <v>766</v>
      </c>
      <c r="H292" s="17" t="s">
        <v>525</v>
      </c>
      <c r="I292" s="17" t="s">
        <v>765</v>
      </c>
      <c r="J292" s="17" t="s">
        <v>582</v>
      </c>
      <c r="K292" s="17" t="s">
        <v>767</v>
      </c>
      <c r="L292" s="17" t="s">
        <v>578</v>
      </c>
      <c r="M292" s="17" t="s">
        <v>523</v>
      </c>
      <c r="N292" s="17" t="s">
        <v>588</v>
      </c>
      <c r="O292" s="17" t="s">
        <v>541</v>
      </c>
      <c r="P292" s="17" t="s">
        <v>593</v>
      </c>
      <c r="Q292" s="17" t="s">
        <v>583</v>
      </c>
      <c r="R292" s="17"/>
      <c r="S292" s="17"/>
      <c r="T292" s="17"/>
      <c r="U292" s="17"/>
      <c r="V292" s="17"/>
      <c r="W292" s="17"/>
      <c r="X292" s="17"/>
      <c r="Y292" s="17">
        <v>1749</v>
      </c>
    </row>
    <row r="293" spans="1:25">
      <c r="A293" s="17" t="s">
        <v>910</v>
      </c>
      <c r="B293" s="17" t="s">
        <v>768</v>
      </c>
      <c r="C293" s="17" t="s">
        <v>585</v>
      </c>
      <c r="D293" s="17" t="s">
        <v>518</v>
      </c>
      <c r="E293" s="17" t="s">
        <v>773</v>
      </c>
      <c r="F293" s="17" t="s">
        <v>774</v>
      </c>
      <c r="G293" s="17" t="s">
        <v>775</v>
      </c>
      <c r="H293" s="17" t="s">
        <v>776</v>
      </c>
      <c r="I293" s="17" t="s">
        <v>765</v>
      </c>
      <c r="J293" s="17" t="s">
        <v>523</v>
      </c>
      <c r="K293" s="17" t="s">
        <v>588</v>
      </c>
      <c r="L293" s="17" t="s">
        <v>777</v>
      </c>
      <c r="M293" s="17" t="s">
        <v>583</v>
      </c>
      <c r="N293" s="17" t="s">
        <v>601</v>
      </c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>
        <v>1509</v>
      </c>
    </row>
    <row r="294" spans="1:25">
      <c r="A294" s="17" t="s">
        <v>911</v>
      </c>
      <c r="B294" s="17" t="s">
        <v>769</v>
      </c>
      <c r="C294" s="17" t="s">
        <v>585</v>
      </c>
      <c r="D294" s="17" t="s">
        <v>518</v>
      </c>
      <c r="E294" s="17" t="s">
        <v>773</v>
      </c>
      <c r="F294" s="17" t="s">
        <v>774</v>
      </c>
      <c r="G294" s="17" t="s">
        <v>766</v>
      </c>
      <c r="H294" s="17" t="s">
        <v>582</v>
      </c>
      <c r="I294" s="17" t="s">
        <v>579</v>
      </c>
      <c r="J294" s="17" t="s">
        <v>523</v>
      </c>
      <c r="K294" s="17" t="s">
        <v>777</v>
      </c>
      <c r="L294" s="17" t="s">
        <v>776</v>
      </c>
      <c r="M294" s="17" t="s">
        <v>778</v>
      </c>
      <c r="N294" s="17" t="s">
        <v>601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>
        <v>1459</v>
      </c>
    </row>
    <row r="295" spans="1:25">
      <c r="A295" s="17" t="s">
        <v>912</v>
      </c>
      <c r="B295" s="17" t="s">
        <v>770</v>
      </c>
      <c r="C295" s="17" t="s">
        <v>585</v>
      </c>
      <c r="D295" s="17" t="s">
        <v>518</v>
      </c>
      <c r="E295" s="17" t="s">
        <v>773</v>
      </c>
      <c r="F295" s="17" t="s">
        <v>774</v>
      </c>
      <c r="G295" s="17" t="s">
        <v>775</v>
      </c>
      <c r="H295" s="17" t="s">
        <v>523</v>
      </c>
      <c r="I295" s="17" t="s">
        <v>779</v>
      </c>
      <c r="J295" s="17" t="s">
        <v>780</v>
      </c>
      <c r="K295" s="17" t="s">
        <v>778</v>
      </c>
      <c r="L295" s="17" t="s">
        <v>601</v>
      </c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>
        <v>1299</v>
      </c>
    </row>
    <row r="296" spans="1:25">
      <c r="A296" s="17" t="s">
        <v>913</v>
      </c>
      <c r="B296" s="17" t="s">
        <v>771</v>
      </c>
      <c r="C296" s="17" t="s">
        <v>585</v>
      </c>
      <c r="D296" s="17" t="s">
        <v>518</v>
      </c>
      <c r="E296" s="17" t="s">
        <v>773</v>
      </c>
      <c r="F296" s="17" t="s">
        <v>774</v>
      </c>
      <c r="G296" s="17" t="s">
        <v>775</v>
      </c>
      <c r="H296" s="17" t="s">
        <v>523</v>
      </c>
      <c r="I296" s="17" t="s">
        <v>779</v>
      </c>
      <c r="J296" s="17" t="s">
        <v>780</v>
      </c>
      <c r="K296" s="17" t="s">
        <v>778</v>
      </c>
      <c r="L296" s="17" t="s">
        <v>601</v>
      </c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>
        <v>1299</v>
      </c>
    </row>
    <row r="297" spans="1:25">
      <c r="A297" s="17" t="s">
        <v>914</v>
      </c>
      <c r="B297" s="17" t="s">
        <v>772</v>
      </c>
      <c r="C297" s="17" t="s">
        <v>585</v>
      </c>
      <c r="D297" s="17" t="s">
        <v>518</v>
      </c>
      <c r="E297" s="17" t="s">
        <v>773</v>
      </c>
      <c r="F297" s="17" t="s">
        <v>774</v>
      </c>
      <c r="G297" s="17" t="s">
        <v>775</v>
      </c>
      <c r="H297" s="17" t="s">
        <v>523</v>
      </c>
      <c r="I297" s="17" t="s">
        <v>779</v>
      </c>
      <c r="J297" s="17" t="s">
        <v>780</v>
      </c>
      <c r="K297" s="17" t="s">
        <v>778</v>
      </c>
      <c r="L297" s="17" t="s">
        <v>601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>
        <v>1249</v>
      </c>
    </row>
    <row r="298" spans="1:25">
      <c r="A298" s="17" t="s">
        <v>781</v>
      </c>
      <c r="B298" s="17" t="s">
        <v>785</v>
      </c>
      <c r="C298" s="17" t="s">
        <v>273</v>
      </c>
      <c r="D298" s="17" t="s">
        <v>701</v>
      </c>
      <c r="E298" s="17" t="s">
        <v>788</v>
      </c>
      <c r="F298" s="17" t="s">
        <v>789</v>
      </c>
      <c r="G298" s="17" t="s">
        <v>650</v>
      </c>
      <c r="H298" s="17" t="s">
        <v>564</v>
      </c>
      <c r="I298" s="17" t="s">
        <v>565</v>
      </c>
      <c r="J298" s="17" t="s">
        <v>790</v>
      </c>
      <c r="K298" s="17" t="s">
        <v>791</v>
      </c>
      <c r="L298" s="17" t="s">
        <v>561</v>
      </c>
      <c r="M298" s="17" t="s">
        <v>806</v>
      </c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>
        <v>1759</v>
      </c>
    </row>
    <row r="299" spans="1:25">
      <c r="A299" s="17" t="s">
        <v>782</v>
      </c>
      <c r="B299" s="17" t="s">
        <v>785</v>
      </c>
      <c r="C299" s="17" t="s">
        <v>52</v>
      </c>
      <c r="D299" s="17" t="s">
        <v>699</v>
      </c>
      <c r="E299" s="17" t="s">
        <v>788</v>
      </c>
      <c r="F299" s="17" t="s">
        <v>789</v>
      </c>
      <c r="G299" s="17" t="s">
        <v>655</v>
      </c>
      <c r="H299" s="17" t="s">
        <v>564</v>
      </c>
      <c r="I299" s="17" t="s">
        <v>565</v>
      </c>
      <c r="J299" s="17" t="s">
        <v>790</v>
      </c>
      <c r="K299" s="17" t="s">
        <v>791</v>
      </c>
      <c r="L299" s="17" t="s">
        <v>561</v>
      </c>
      <c r="M299" s="17" t="s">
        <v>806</v>
      </c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>
        <v>1489</v>
      </c>
    </row>
    <row r="300" spans="1:25">
      <c r="A300" s="17" t="s">
        <v>783</v>
      </c>
      <c r="B300" s="17" t="s">
        <v>786</v>
      </c>
      <c r="C300" s="17" t="s">
        <v>787</v>
      </c>
      <c r="D300" s="17" t="s">
        <v>699</v>
      </c>
      <c r="E300" s="17" t="s">
        <v>788</v>
      </c>
      <c r="F300" s="17" t="s">
        <v>808</v>
      </c>
      <c r="G300" s="17" t="s">
        <v>807</v>
      </c>
      <c r="H300" s="17" t="s">
        <v>809</v>
      </c>
      <c r="I300" s="17" t="s">
        <v>810</v>
      </c>
      <c r="J300" s="17" t="s">
        <v>811</v>
      </c>
      <c r="K300" s="17" t="s">
        <v>564</v>
      </c>
      <c r="L300" s="17" t="s">
        <v>565</v>
      </c>
      <c r="M300" s="17" t="s">
        <v>812</v>
      </c>
      <c r="N300" s="17" t="s">
        <v>813</v>
      </c>
      <c r="O300" s="17" t="s">
        <v>814</v>
      </c>
      <c r="P300" s="17" t="s">
        <v>815</v>
      </c>
      <c r="Q300" s="17"/>
      <c r="R300" s="17"/>
      <c r="S300" s="17"/>
      <c r="T300" s="17"/>
      <c r="U300" s="17"/>
      <c r="V300" s="17"/>
      <c r="W300" s="17"/>
      <c r="X300" s="17"/>
      <c r="Y300" s="17">
        <v>1699</v>
      </c>
    </row>
    <row r="301" spans="1:25">
      <c r="A301" s="17" t="s">
        <v>784</v>
      </c>
      <c r="B301" s="17" t="s">
        <v>786</v>
      </c>
      <c r="C301" s="17" t="s">
        <v>306</v>
      </c>
      <c r="D301" s="17" t="s">
        <v>699</v>
      </c>
      <c r="E301" s="17" t="s">
        <v>788</v>
      </c>
      <c r="F301" s="17" t="s">
        <v>808</v>
      </c>
      <c r="G301" s="17" t="s">
        <v>807</v>
      </c>
      <c r="H301" s="17" t="s">
        <v>809</v>
      </c>
      <c r="I301" s="17" t="s">
        <v>810</v>
      </c>
      <c r="J301" s="17" t="s">
        <v>811</v>
      </c>
      <c r="K301" s="17" t="s">
        <v>564</v>
      </c>
      <c r="L301" s="17" t="s">
        <v>565</v>
      </c>
      <c r="M301" s="17" t="s">
        <v>812</v>
      </c>
      <c r="N301" s="17" t="s">
        <v>813</v>
      </c>
      <c r="O301" s="17" t="s">
        <v>814</v>
      </c>
      <c r="P301" s="17" t="s">
        <v>816</v>
      </c>
      <c r="Q301" s="17" t="s">
        <v>817</v>
      </c>
      <c r="R301" s="17" t="s">
        <v>818</v>
      </c>
      <c r="S301" s="17"/>
      <c r="T301" s="17"/>
      <c r="U301" s="17"/>
      <c r="V301" s="17"/>
      <c r="W301" s="17"/>
      <c r="X301" s="17"/>
      <c r="Y301" s="17">
        <v>1299</v>
      </c>
    </row>
    <row r="302" spans="1:25">
      <c r="A302" s="17" t="s">
        <v>819</v>
      </c>
      <c r="B302" s="17" t="s">
        <v>786</v>
      </c>
      <c r="C302" s="17" t="s">
        <v>304</v>
      </c>
      <c r="D302" s="17" t="s">
        <v>696</v>
      </c>
      <c r="E302" s="17" t="s">
        <v>788</v>
      </c>
      <c r="F302" s="17" t="s">
        <v>808</v>
      </c>
      <c r="G302" s="17" t="s">
        <v>807</v>
      </c>
      <c r="H302" s="17" t="s">
        <v>650</v>
      </c>
      <c r="I302" s="17" t="s">
        <v>809</v>
      </c>
      <c r="J302" s="17" t="s">
        <v>810</v>
      </c>
      <c r="K302" s="17" t="s">
        <v>811</v>
      </c>
      <c r="L302" s="17" t="s">
        <v>564</v>
      </c>
      <c r="M302" s="17" t="s">
        <v>565</v>
      </c>
      <c r="N302" s="17" t="s">
        <v>812</v>
      </c>
      <c r="O302" s="17" t="s">
        <v>813</v>
      </c>
      <c r="P302" s="17" t="s">
        <v>814</v>
      </c>
      <c r="Q302" s="17" t="s">
        <v>818</v>
      </c>
      <c r="R302" s="17"/>
      <c r="S302" s="17"/>
      <c r="T302" s="17"/>
      <c r="U302" s="17"/>
      <c r="V302" s="17"/>
      <c r="W302" s="17"/>
      <c r="X302" s="17"/>
      <c r="Y302" s="17">
        <v>1279</v>
      </c>
    </row>
    <row r="303" spans="1:25">
      <c r="A303" s="17" t="s">
        <v>908</v>
      </c>
      <c r="B303" s="17" t="s">
        <v>786</v>
      </c>
      <c r="C303" s="17" t="s">
        <v>52</v>
      </c>
      <c r="D303" s="17" t="s">
        <v>701</v>
      </c>
      <c r="E303" s="17" t="s">
        <v>788</v>
      </c>
      <c r="F303" s="17" t="s">
        <v>808</v>
      </c>
      <c r="G303" s="17" t="s">
        <v>807</v>
      </c>
      <c r="H303" s="17" t="s">
        <v>650</v>
      </c>
      <c r="I303" s="17" t="s">
        <v>809</v>
      </c>
      <c r="J303" s="17" t="s">
        <v>810</v>
      </c>
      <c r="K303" s="17" t="s">
        <v>811</v>
      </c>
      <c r="L303" s="17" t="s">
        <v>564</v>
      </c>
      <c r="M303" s="17" t="s">
        <v>565</v>
      </c>
      <c r="N303" s="17" t="s">
        <v>812</v>
      </c>
      <c r="O303" s="17" t="s">
        <v>813</v>
      </c>
      <c r="P303" s="17" t="s">
        <v>814</v>
      </c>
      <c r="Q303" s="17" t="s">
        <v>818</v>
      </c>
      <c r="R303" s="17"/>
      <c r="S303" s="17"/>
      <c r="T303" s="17"/>
      <c r="U303" s="17"/>
      <c r="V303" s="17"/>
      <c r="W303" s="17"/>
      <c r="X303" s="17"/>
      <c r="Y303" s="17">
        <v>1329</v>
      </c>
    </row>
    <row r="304" spans="1:25">
      <c r="A304" s="17" t="s">
        <v>782</v>
      </c>
      <c r="B304" s="17" t="s">
        <v>786</v>
      </c>
      <c r="C304" s="17" t="s">
        <v>52</v>
      </c>
      <c r="D304" s="17" t="s">
        <v>699</v>
      </c>
      <c r="E304" s="17" t="s">
        <v>788</v>
      </c>
      <c r="F304" s="17" t="s">
        <v>808</v>
      </c>
      <c r="G304" s="17" t="s">
        <v>807</v>
      </c>
      <c r="H304" s="17" t="s">
        <v>655</v>
      </c>
      <c r="I304" s="17" t="s">
        <v>809</v>
      </c>
      <c r="J304" s="17" t="s">
        <v>810</v>
      </c>
      <c r="K304" s="17" t="s">
        <v>564</v>
      </c>
      <c r="L304" s="17" t="s">
        <v>565</v>
      </c>
      <c r="M304" s="17" t="s">
        <v>812</v>
      </c>
      <c r="N304" s="17" t="s">
        <v>917</v>
      </c>
      <c r="O304" s="17" t="s">
        <v>561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>
        <v>949</v>
      </c>
    </row>
    <row r="305" spans="1:25">
      <c r="A305" s="17" t="s">
        <v>918</v>
      </c>
      <c r="B305" s="17" t="s">
        <v>919</v>
      </c>
      <c r="C305" s="17" t="s">
        <v>273</v>
      </c>
      <c r="D305" s="17" t="s">
        <v>696</v>
      </c>
      <c r="E305" s="17" t="s">
        <v>788</v>
      </c>
      <c r="F305" s="17" t="s">
        <v>808</v>
      </c>
      <c r="G305" s="17" t="s">
        <v>920</v>
      </c>
      <c r="H305" s="17" t="s">
        <v>650</v>
      </c>
      <c r="I305" s="17" t="s">
        <v>921</v>
      </c>
      <c r="J305" s="17" t="s">
        <v>564</v>
      </c>
      <c r="K305" s="17" t="s">
        <v>565</v>
      </c>
      <c r="L305" s="17" t="s">
        <v>922</v>
      </c>
      <c r="M305" s="17" t="s">
        <v>813</v>
      </c>
      <c r="N305" s="17" t="s">
        <v>818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>
        <v>1149</v>
      </c>
    </row>
    <row r="306" spans="1:25">
      <c r="A306" s="17" t="s">
        <v>923</v>
      </c>
      <c r="B306" s="17" t="s">
        <v>919</v>
      </c>
      <c r="C306" s="17" t="s">
        <v>52</v>
      </c>
      <c r="D306" s="17" t="s">
        <v>699</v>
      </c>
      <c r="E306" s="17" t="s">
        <v>788</v>
      </c>
      <c r="F306" s="17" t="s">
        <v>808</v>
      </c>
      <c r="G306" s="17" t="s">
        <v>920</v>
      </c>
      <c r="H306" s="17" t="s">
        <v>650</v>
      </c>
      <c r="I306" s="17" t="s">
        <v>921</v>
      </c>
      <c r="J306" s="17" t="s">
        <v>564</v>
      </c>
      <c r="K306" s="17" t="s">
        <v>565</v>
      </c>
      <c r="L306" s="17" t="s">
        <v>922</v>
      </c>
      <c r="M306" s="17" t="s">
        <v>813</v>
      </c>
      <c r="N306" s="17" t="s">
        <v>818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>
        <v>1129</v>
      </c>
    </row>
    <row r="307" spans="1:25">
      <c r="A307" s="17" t="s">
        <v>926</v>
      </c>
      <c r="B307" s="17" t="s">
        <v>919</v>
      </c>
      <c r="C307" s="17" t="s">
        <v>52</v>
      </c>
      <c r="D307" s="17" t="s">
        <v>699</v>
      </c>
      <c r="E307" s="17" t="s">
        <v>788</v>
      </c>
      <c r="F307" s="17" t="s">
        <v>808</v>
      </c>
      <c r="G307" s="17" t="s">
        <v>920</v>
      </c>
      <c r="H307" s="17" t="s">
        <v>655</v>
      </c>
      <c r="I307" s="17" t="s">
        <v>921</v>
      </c>
      <c r="J307" s="17" t="s">
        <v>564</v>
      </c>
      <c r="K307" s="17" t="s">
        <v>565</v>
      </c>
      <c r="L307" s="17" t="s">
        <v>922</v>
      </c>
      <c r="M307" s="17" t="s">
        <v>813</v>
      </c>
      <c r="N307" s="17" t="s">
        <v>917</v>
      </c>
      <c r="O307" s="17" t="s">
        <v>561</v>
      </c>
      <c r="P307" s="17" t="s">
        <v>301</v>
      </c>
      <c r="Q307" s="17"/>
      <c r="R307" s="17"/>
      <c r="S307" s="17"/>
      <c r="T307" s="17"/>
      <c r="U307" s="17"/>
      <c r="V307" s="17"/>
      <c r="W307" s="17"/>
      <c r="X307" s="17"/>
      <c r="Y307" s="17">
        <v>949</v>
      </c>
    </row>
    <row r="308" spans="1:25">
      <c r="A308" s="17" t="s">
        <v>927</v>
      </c>
      <c r="B308" s="17" t="s">
        <v>928</v>
      </c>
      <c r="C308" s="17" t="s">
        <v>273</v>
      </c>
      <c r="D308" s="17" t="s">
        <v>696</v>
      </c>
      <c r="E308" s="17" t="s">
        <v>788</v>
      </c>
      <c r="F308" s="17" t="s">
        <v>808</v>
      </c>
      <c r="G308" s="17" t="s">
        <v>929</v>
      </c>
      <c r="H308" s="17" t="s">
        <v>930</v>
      </c>
      <c r="I308" s="17" t="s">
        <v>611</v>
      </c>
      <c r="J308" s="17" t="s">
        <v>564</v>
      </c>
      <c r="K308" s="17" t="s">
        <v>565</v>
      </c>
      <c r="L308" s="17" t="s">
        <v>790</v>
      </c>
      <c r="M308" s="17" t="s">
        <v>917</v>
      </c>
      <c r="N308" s="17" t="s">
        <v>561</v>
      </c>
      <c r="O308" s="17" t="s">
        <v>301</v>
      </c>
      <c r="P308" s="17"/>
      <c r="Q308" s="17"/>
      <c r="R308" s="17"/>
      <c r="S308" s="17"/>
      <c r="T308" s="17"/>
      <c r="U308" s="17"/>
      <c r="V308" s="17"/>
      <c r="W308" s="17"/>
      <c r="X308" s="17"/>
      <c r="Y308" s="17">
        <v>999</v>
      </c>
    </row>
    <row r="309" spans="1:25">
      <c r="A309" s="17" t="s">
        <v>931</v>
      </c>
      <c r="B309" s="17" t="s">
        <v>928</v>
      </c>
      <c r="C309" s="17" t="s">
        <v>52</v>
      </c>
      <c r="D309" s="17" t="s">
        <v>699</v>
      </c>
      <c r="E309" s="17" t="s">
        <v>788</v>
      </c>
      <c r="F309" s="17" t="s">
        <v>808</v>
      </c>
      <c r="G309" s="17" t="s">
        <v>929</v>
      </c>
      <c r="H309" s="17" t="s">
        <v>930</v>
      </c>
      <c r="I309" s="17" t="s">
        <v>611</v>
      </c>
      <c r="J309" s="17" t="s">
        <v>564</v>
      </c>
      <c r="K309" s="17" t="s">
        <v>565</v>
      </c>
      <c r="L309" s="17" t="s">
        <v>790</v>
      </c>
      <c r="M309" s="17" t="s">
        <v>917</v>
      </c>
      <c r="N309" s="17" t="s">
        <v>561</v>
      </c>
      <c r="O309" s="17" t="s">
        <v>301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>
        <v>829</v>
      </c>
    </row>
    <row r="310" spans="1:25">
      <c r="A310" s="17" t="s">
        <v>932</v>
      </c>
      <c r="B310" s="17" t="s">
        <v>928</v>
      </c>
      <c r="C310" s="17" t="s">
        <v>52</v>
      </c>
      <c r="D310" s="17" t="s">
        <v>696</v>
      </c>
      <c r="E310" s="17" t="s">
        <v>788</v>
      </c>
      <c r="F310" s="17" t="s">
        <v>808</v>
      </c>
      <c r="G310" s="17" t="s">
        <v>929</v>
      </c>
      <c r="H310" s="17" t="s">
        <v>933</v>
      </c>
      <c r="I310" s="17" t="s">
        <v>934</v>
      </c>
      <c r="J310" s="17" t="s">
        <v>561</v>
      </c>
      <c r="K310" s="17" t="s">
        <v>565</v>
      </c>
      <c r="L310" s="17" t="s">
        <v>935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>
        <v>699</v>
      </c>
    </row>
    <row r="311" spans="1:25">
      <c r="A311" s="17" t="s">
        <v>936</v>
      </c>
      <c r="B311" s="17" t="s">
        <v>928</v>
      </c>
      <c r="C311" s="17" t="s">
        <v>52</v>
      </c>
      <c r="D311" s="17" t="s">
        <v>699</v>
      </c>
      <c r="E311" s="17" t="s">
        <v>788</v>
      </c>
      <c r="F311" s="17" t="s">
        <v>808</v>
      </c>
      <c r="G311" s="17" t="s">
        <v>929</v>
      </c>
      <c r="H311" s="17" t="s">
        <v>933</v>
      </c>
      <c r="I311" s="17" t="s">
        <v>934</v>
      </c>
      <c r="J311" s="17" t="s">
        <v>561</v>
      </c>
      <c r="K311" s="17" t="s">
        <v>565</v>
      </c>
      <c r="L311" s="17" t="s">
        <v>935</v>
      </c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>
        <v>649</v>
      </c>
    </row>
    <row r="312" spans="1:25">
      <c r="A312" s="17" t="s">
        <v>955</v>
      </c>
      <c r="B312" s="17" t="s">
        <v>786</v>
      </c>
      <c r="C312" s="17" t="s">
        <v>52</v>
      </c>
      <c r="D312" s="17" t="s">
        <v>696</v>
      </c>
      <c r="E312" s="17" t="s">
        <v>788</v>
      </c>
      <c r="F312" s="17" t="s">
        <v>808</v>
      </c>
      <c r="G312" s="17" t="s">
        <v>807</v>
      </c>
      <c r="H312" s="17" t="s">
        <v>650</v>
      </c>
      <c r="I312" s="17" t="s">
        <v>564</v>
      </c>
      <c r="J312" s="17" t="s">
        <v>565</v>
      </c>
      <c r="K312" s="17" t="s">
        <v>790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>
        <v>979</v>
      </c>
    </row>
    <row r="313" spans="1:25">
      <c r="A313" s="17" t="s">
        <v>956</v>
      </c>
      <c r="B313" s="17" t="s">
        <v>919</v>
      </c>
      <c r="C313" s="17" t="s">
        <v>52</v>
      </c>
      <c r="D313" s="17" t="s">
        <v>696</v>
      </c>
      <c r="E313" s="17" t="s">
        <v>788</v>
      </c>
      <c r="F313" s="17" t="s">
        <v>808</v>
      </c>
      <c r="G313" s="17" t="s">
        <v>920</v>
      </c>
      <c r="H313" s="17" t="s">
        <v>564</v>
      </c>
      <c r="I313" s="17" t="s">
        <v>565</v>
      </c>
      <c r="J313" s="17" t="s">
        <v>790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>
        <v>929</v>
      </c>
    </row>
    <row r="314" spans="1:25">
      <c r="A314" s="17" t="s">
        <v>957</v>
      </c>
      <c r="B314" s="17" t="s">
        <v>928</v>
      </c>
      <c r="C314" s="17" t="s">
        <v>52</v>
      </c>
      <c r="D314" s="17" t="s">
        <v>696</v>
      </c>
      <c r="E314" s="17" t="s">
        <v>788</v>
      </c>
      <c r="F314" s="17" t="s">
        <v>808</v>
      </c>
      <c r="G314" s="17" t="s">
        <v>929</v>
      </c>
      <c r="H314" s="17" t="s">
        <v>564</v>
      </c>
      <c r="I314" s="17" t="s">
        <v>565</v>
      </c>
      <c r="J314" s="17" t="s">
        <v>790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>
        <v>899</v>
      </c>
    </row>
    <row r="315" spans="1:25">
      <c r="A315" s="17" t="s">
        <v>944</v>
      </c>
      <c r="B315" s="17" t="s">
        <v>938</v>
      </c>
      <c r="C315" s="17" t="s">
        <v>306</v>
      </c>
      <c r="D315" s="17" t="s">
        <v>699</v>
      </c>
      <c r="E315" s="17" t="s">
        <v>940</v>
      </c>
      <c r="F315" s="17" t="s">
        <v>566</v>
      </c>
      <c r="G315" s="17" t="s">
        <v>941</v>
      </c>
      <c r="H315" s="17" t="s">
        <v>942</v>
      </c>
      <c r="I315" s="17" t="s">
        <v>788</v>
      </c>
      <c r="J315" s="17" t="s">
        <v>567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>
        <v>439</v>
      </c>
    </row>
    <row r="316" spans="1:25">
      <c r="A316" s="17" t="s">
        <v>943</v>
      </c>
      <c r="B316" s="17" t="s">
        <v>938</v>
      </c>
      <c r="C316" s="17" t="s">
        <v>939</v>
      </c>
      <c r="D316" s="17" t="s">
        <v>696</v>
      </c>
      <c r="E316" s="17" t="s">
        <v>940</v>
      </c>
      <c r="F316" s="17" t="s">
        <v>566</v>
      </c>
      <c r="G316" s="17" t="s">
        <v>941</v>
      </c>
      <c r="H316" s="17" t="s">
        <v>942</v>
      </c>
      <c r="I316" s="17" t="s">
        <v>788</v>
      </c>
      <c r="J316" s="17" t="s">
        <v>567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>
        <v>379</v>
      </c>
    </row>
    <row r="317" spans="1:25">
      <c r="A317" s="17" t="s">
        <v>937</v>
      </c>
      <c r="B317" s="17" t="s">
        <v>938</v>
      </c>
      <c r="C317" s="17" t="s">
        <v>939</v>
      </c>
      <c r="D317" s="17" t="s">
        <v>699</v>
      </c>
      <c r="E317" s="17" t="s">
        <v>940</v>
      </c>
      <c r="F317" s="17" t="s">
        <v>566</v>
      </c>
      <c r="G317" s="17" t="s">
        <v>941</v>
      </c>
      <c r="H317" s="17" t="s">
        <v>942</v>
      </c>
      <c r="I317" s="17" t="s">
        <v>788</v>
      </c>
      <c r="J317" s="17" t="s">
        <v>567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>
        <v>349</v>
      </c>
    </row>
    <row r="318" spans="1:25">
      <c r="A318" s="17" t="s">
        <v>945</v>
      </c>
      <c r="B318" s="17" t="s">
        <v>946</v>
      </c>
      <c r="C318" s="17" t="s">
        <v>947</v>
      </c>
      <c r="D318" s="17" t="s">
        <v>699</v>
      </c>
      <c r="E318" s="17" t="s">
        <v>948</v>
      </c>
      <c r="F318" s="17" t="s">
        <v>949</v>
      </c>
      <c r="G318" s="17" t="s">
        <v>941</v>
      </c>
      <c r="H318" s="17" t="s">
        <v>942</v>
      </c>
      <c r="I318" s="17" t="s">
        <v>788</v>
      </c>
      <c r="J318" s="17" t="s">
        <v>567</v>
      </c>
      <c r="K318" s="17" t="s">
        <v>950</v>
      </c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>
        <v>449</v>
      </c>
    </row>
    <row r="319" spans="1:25">
      <c r="A319" s="17" t="s">
        <v>951</v>
      </c>
      <c r="B319" s="17" t="s">
        <v>946</v>
      </c>
      <c r="C319" s="17" t="s">
        <v>954</v>
      </c>
      <c r="D319" s="17" t="s">
        <v>699</v>
      </c>
      <c r="E319" s="17" t="s">
        <v>948</v>
      </c>
      <c r="F319" s="17" t="s">
        <v>949</v>
      </c>
      <c r="G319" s="17" t="s">
        <v>941</v>
      </c>
      <c r="H319" s="17" t="s">
        <v>942</v>
      </c>
      <c r="I319" s="17" t="s">
        <v>788</v>
      </c>
      <c r="J319" s="17" t="s">
        <v>567</v>
      </c>
      <c r="K319" s="17" t="s">
        <v>950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>
        <v>469</v>
      </c>
    </row>
    <row r="320" spans="1:25">
      <c r="A320" s="17" t="s">
        <v>952</v>
      </c>
      <c r="B320" s="17" t="s">
        <v>946</v>
      </c>
      <c r="C320" s="17" t="s">
        <v>947</v>
      </c>
      <c r="D320" s="17" t="s">
        <v>696</v>
      </c>
      <c r="E320" s="17" t="s">
        <v>948</v>
      </c>
      <c r="F320" s="17" t="s">
        <v>949</v>
      </c>
      <c r="G320" s="17" t="s">
        <v>941</v>
      </c>
      <c r="H320" s="17" t="s">
        <v>942</v>
      </c>
      <c r="I320" s="17" t="s">
        <v>788</v>
      </c>
      <c r="J320" s="17" t="s">
        <v>567</v>
      </c>
      <c r="K320" s="17" t="s">
        <v>950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>
        <v>479</v>
      </c>
    </row>
    <row r="321" spans="1:25">
      <c r="A321" s="17" t="s">
        <v>953</v>
      </c>
      <c r="B321" s="17" t="s">
        <v>946</v>
      </c>
      <c r="C321" s="17" t="s">
        <v>947</v>
      </c>
      <c r="D321" s="17" t="s">
        <v>701</v>
      </c>
      <c r="E321" s="17" t="s">
        <v>948</v>
      </c>
      <c r="F321" s="17" t="s">
        <v>949</v>
      </c>
      <c r="G321" s="17" t="s">
        <v>941</v>
      </c>
      <c r="H321" s="17" t="s">
        <v>942</v>
      </c>
      <c r="I321" s="17" t="s">
        <v>788</v>
      </c>
      <c r="J321" s="17" t="s">
        <v>567</v>
      </c>
      <c r="K321" s="17" t="s">
        <v>950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>
        <v>539</v>
      </c>
    </row>
    <row r="322" spans="1:25">
      <c r="A322" s="17" t="s">
        <v>958</v>
      </c>
      <c r="B322" s="17" t="s">
        <v>959</v>
      </c>
      <c r="C322" s="17" t="s">
        <v>967</v>
      </c>
      <c r="D322" s="17" t="s">
        <v>963</v>
      </c>
      <c r="E322" s="17" t="s">
        <v>964</v>
      </c>
      <c r="F322" s="17" t="s">
        <v>965</v>
      </c>
      <c r="G322" s="17" t="s">
        <v>966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>
        <v>229</v>
      </c>
    </row>
    <row r="323" spans="1:25">
      <c r="A323" s="17" t="s">
        <v>960</v>
      </c>
      <c r="B323" s="17" t="s">
        <v>959</v>
      </c>
      <c r="C323" s="17" t="s">
        <v>306</v>
      </c>
      <c r="D323" s="17" t="s">
        <v>963</v>
      </c>
      <c r="E323" s="17" t="s">
        <v>964</v>
      </c>
      <c r="F323" s="17" t="s">
        <v>965</v>
      </c>
      <c r="G323" s="17" t="s">
        <v>966</v>
      </c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>
        <v>229</v>
      </c>
    </row>
    <row r="324" spans="1:25">
      <c r="A324" s="17" t="s">
        <v>961</v>
      </c>
      <c r="B324" s="17" t="s">
        <v>962</v>
      </c>
      <c r="C324" s="17" t="s">
        <v>52</v>
      </c>
      <c r="D324" s="17" t="s">
        <v>963</v>
      </c>
      <c r="E324" s="17" t="s">
        <v>964</v>
      </c>
      <c r="F324" s="17" t="s">
        <v>968</v>
      </c>
      <c r="G324" s="17" t="s">
        <v>969</v>
      </c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>
        <v>199</v>
      </c>
    </row>
    <row r="325" spans="1:25">
      <c r="A325" s="17" t="s">
        <v>970</v>
      </c>
      <c r="B325" s="17" t="s">
        <v>973</v>
      </c>
      <c r="C325" s="17" t="s">
        <v>52</v>
      </c>
      <c r="D325" s="17" t="s">
        <v>974</v>
      </c>
      <c r="E325" s="17" t="s">
        <v>301</v>
      </c>
      <c r="F325" s="17" t="s">
        <v>975</v>
      </c>
      <c r="G325" s="17" t="s">
        <v>920</v>
      </c>
      <c r="H325" s="17" t="s">
        <v>976</v>
      </c>
      <c r="I325" s="17" t="s">
        <v>977</v>
      </c>
      <c r="J325" s="17" t="s">
        <v>978</v>
      </c>
      <c r="K325" s="17" t="s">
        <v>979</v>
      </c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>
        <v>359</v>
      </c>
    </row>
    <row r="326" spans="1:25">
      <c r="A326" s="17" t="s">
        <v>972</v>
      </c>
      <c r="B326" s="17" t="s">
        <v>973</v>
      </c>
      <c r="C326" s="17" t="s">
        <v>52</v>
      </c>
      <c r="D326" s="17" t="s">
        <v>980</v>
      </c>
      <c r="E326" s="17" t="s">
        <v>301</v>
      </c>
      <c r="F326" s="17" t="s">
        <v>975</v>
      </c>
      <c r="G326" s="17" t="s">
        <v>981</v>
      </c>
      <c r="H326" s="17" t="s">
        <v>982</v>
      </c>
      <c r="I326" s="17" t="s">
        <v>977</v>
      </c>
      <c r="J326" s="17" t="s">
        <v>978</v>
      </c>
      <c r="K326" s="17" t="s">
        <v>979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>
        <v>309</v>
      </c>
    </row>
    <row r="327" spans="1:25">
      <c r="A327" s="17" t="s">
        <v>971</v>
      </c>
      <c r="B327" s="17" t="s">
        <v>973</v>
      </c>
      <c r="C327" s="17" t="s">
        <v>135</v>
      </c>
      <c r="D327" s="17" t="s">
        <v>980</v>
      </c>
      <c r="E327" s="17" t="s">
        <v>301</v>
      </c>
      <c r="F327" s="17" t="s">
        <v>975</v>
      </c>
      <c r="G327" s="17" t="s">
        <v>981</v>
      </c>
      <c r="H327" s="17" t="s">
        <v>982</v>
      </c>
      <c r="I327" s="17" t="s">
        <v>977</v>
      </c>
      <c r="J327" s="17" t="s">
        <v>978</v>
      </c>
      <c r="K327" s="17" t="s">
        <v>979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>
        <v>319</v>
      </c>
    </row>
    <row r="328" spans="1:25">
      <c r="A328" s="17" t="s">
        <v>983</v>
      </c>
      <c r="B328" s="17" t="s">
        <v>987</v>
      </c>
      <c r="C328" s="17" t="s">
        <v>273</v>
      </c>
      <c r="D328" s="17" t="s">
        <v>988</v>
      </c>
      <c r="E328" s="17" t="s">
        <v>990</v>
      </c>
      <c r="F328" s="17" t="s">
        <v>991</v>
      </c>
      <c r="G328" s="17" t="s">
        <v>992</v>
      </c>
      <c r="H328" s="17" t="s">
        <v>993</v>
      </c>
      <c r="I328" s="17" t="s">
        <v>994</v>
      </c>
      <c r="J328" s="17" t="s">
        <v>995</v>
      </c>
      <c r="K328" s="17" t="s">
        <v>996</v>
      </c>
      <c r="L328" s="17" t="s">
        <v>997</v>
      </c>
      <c r="M328" s="17" t="s">
        <v>998</v>
      </c>
      <c r="N328" s="17" t="s">
        <v>999</v>
      </c>
      <c r="O328" s="17" t="s">
        <v>1000</v>
      </c>
      <c r="P328" s="17"/>
      <c r="Q328" s="17"/>
      <c r="R328" s="17"/>
      <c r="S328" s="17"/>
      <c r="T328" s="17"/>
      <c r="U328" s="17"/>
      <c r="V328" s="17"/>
      <c r="W328" s="17"/>
      <c r="X328" s="17"/>
      <c r="Y328" s="17">
        <v>329</v>
      </c>
    </row>
    <row r="329" spans="1:25">
      <c r="A329" s="17" t="s">
        <v>984</v>
      </c>
      <c r="B329" s="17" t="s">
        <v>987</v>
      </c>
      <c r="C329" s="17" t="s">
        <v>52</v>
      </c>
      <c r="D329" s="17" t="s">
        <v>988</v>
      </c>
      <c r="E329" s="17" t="s">
        <v>990</v>
      </c>
      <c r="F329" s="17" t="s">
        <v>991</v>
      </c>
      <c r="G329" s="17" t="s">
        <v>992</v>
      </c>
      <c r="H329" s="17" t="s">
        <v>993</v>
      </c>
      <c r="I329" s="17" t="s">
        <v>994</v>
      </c>
      <c r="J329" s="17" t="s">
        <v>995</v>
      </c>
      <c r="K329" s="17" t="s">
        <v>996</v>
      </c>
      <c r="L329" s="17" t="s">
        <v>997</v>
      </c>
      <c r="M329" s="17" t="s">
        <v>998</v>
      </c>
      <c r="N329" s="17" t="s">
        <v>999</v>
      </c>
      <c r="O329" s="17" t="s">
        <v>1000</v>
      </c>
      <c r="P329" s="17"/>
      <c r="Q329" s="17"/>
      <c r="R329" s="17"/>
      <c r="S329" s="17"/>
      <c r="T329" s="17"/>
      <c r="U329" s="17"/>
      <c r="V329" s="17"/>
      <c r="W329" s="17"/>
      <c r="X329" s="17"/>
      <c r="Y329" s="17">
        <v>299</v>
      </c>
    </row>
    <row r="330" spans="1:25">
      <c r="A330" s="17" t="s">
        <v>985</v>
      </c>
      <c r="B330" s="17" t="s">
        <v>987</v>
      </c>
      <c r="C330" s="17" t="s">
        <v>273</v>
      </c>
      <c r="D330" s="17" t="s">
        <v>988</v>
      </c>
      <c r="E330" s="17" t="s">
        <v>990</v>
      </c>
      <c r="F330" s="17" t="s">
        <v>1001</v>
      </c>
      <c r="G330" s="17" t="s">
        <v>573</v>
      </c>
      <c r="H330" s="17" t="s">
        <v>997</v>
      </c>
      <c r="I330" s="17" t="s">
        <v>998</v>
      </c>
      <c r="J330" s="17" t="s">
        <v>1002</v>
      </c>
      <c r="L330" s="17"/>
      <c r="M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>
        <v>239</v>
      </c>
    </row>
    <row r="331" spans="1:25">
      <c r="A331" s="17" t="s">
        <v>986</v>
      </c>
      <c r="B331" s="17" t="s">
        <v>987</v>
      </c>
      <c r="C331" s="17" t="s">
        <v>52</v>
      </c>
      <c r="D331" s="17" t="s">
        <v>988</v>
      </c>
      <c r="E331" s="17" t="s">
        <v>990</v>
      </c>
      <c r="F331" s="17" t="s">
        <v>1001</v>
      </c>
      <c r="G331" s="17" t="s">
        <v>573</v>
      </c>
      <c r="H331" s="17" t="s">
        <v>997</v>
      </c>
      <c r="I331" s="17" t="s">
        <v>998</v>
      </c>
      <c r="J331" s="17" t="s">
        <v>1002</v>
      </c>
      <c r="L331" s="17"/>
      <c r="M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>
        <v>209</v>
      </c>
    </row>
    <row r="332" spans="1:25">
      <c r="A332" s="17" t="s">
        <v>989</v>
      </c>
      <c r="B332" s="17" t="s">
        <v>987</v>
      </c>
      <c r="C332" s="17" t="s">
        <v>273</v>
      </c>
      <c r="D332" s="17" t="s">
        <v>988</v>
      </c>
      <c r="E332" s="17" t="s">
        <v>990</v>
      </c>
      <c r="F332" s="17" t="s">
        <v>992</v>
      </c>
      <c r="G332" s="17" t="s">
        <v>573</v>
      </c>
      <c r="H332" s="17" t="s">
        <v>1003</v>
      </c>
      <c r="I332" s="17" t="s">
        <v>997</v>
      </c>
      <c r="J332" s="17" t="s">
        <v>998</v>
      </c>
      <c r="K332" s="17" t="s">
        <v>1002</v>
      </c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>
        <v>239</v>
      </c>
    </row>
    <row r="333" spans="1:25">
      <c r="A333" s="17" t="s">
        <v>1031</v>
      </c>
      <c r="B333" s="17" t="s">
        <v>1028</v>
      </c>
      <c r="C333" s="17" t="s">
        <v>1004</v>
      </c>
      <c r="D333" s="20" t="s">
        <v>1005</v>
      </c>
      <c r="E333" s="17" t="s">
        <v>1006</v>
      </c>
      <c r="F333" s="17" t="s">
        <v>1007</v>
      </c>
      <c r="G333" s="17" t="s">
        <v>1008</v>
      </c>
      <c r="H333" s="17" t="s">
        <v>1009</v>
      </c>
      <c r="I333" s="17" t="s">
        <v>1010</v>
      </c>
      <c r="J333" s="17" t="s">
        <v>1011</v>
      </c>
      <c r="K333" s="17" t="s">
        <v>1012</v>
      </c>
      <c r="L333" s="17" t="s">
        <v>1013</v>
      </c>
      <c r="M333" s="17" t="s">
        <v>1014</v>
      </c>
      <c r="N333" s="17" t="s">
        <v>1015</v>
      </c>
      <c r="O333" s="17" t="s">
        <v>1016</v>
      </c>
      <c r="P333" s="17" t="s">
        <v>1018</v>
      </c>
      <c r="Q333" s="17" t="s">
        <v>1017</v>
      </c>
      <c r="R333" s="17" t="s">
        <v>1019</v>
      </c>
      <c r="S333" s="17" t="s">
        <v>1032</v>
      </c>
      <c r="T333" s="17" t="s">
        <v>1030</v>
      </c>
      <c r="U333" s="17"/>
      <c r="V333" s="17"/>
      <c r="W333" s="17"/>
      <c r="X333" s="17"/>
      <c r="Y333" s="17">
        <v>3819</v>
      </c>
    </row>
    <row r="334" spans="1:25">
      <c r="A334" s="17" t="s">
        <v>1042</v>
      </c>
      <c r="B334" s="17" t="s">
        <v>1027</v>
      </c>
      <c r="C334" s="17" t="s">
        <v>1020</v>
      </c>
      <c r="D334" s="20" t="s">
        <v>1005</v>
      </c>
      <c r="E334" s="17" t="s">
        <v>1006</v>
      </c>
      <c r="F334" s="17" t="s">
        <v>1008</v>
      </c>
      <c r="G334" s="17" t="s">
        <v>1009</v>
      </c>
      <c r="H334" s="17" t="s">
        <v>1021</v>
      </c>
      <c r="I334" s="17" t="s">
        <v>1010</v>
      </c>
      <c r="J334" s="17" t="s">
        <v>1022</v>
      </c>
      <c r="K334" s="17" t="s">
        <v>1012</v>
      </c>
      <c r="L334" s="17" t="s">
        <v>1013</v>
      </c>
      <c r="M334" s="17" t="s">
        <v>1016</v>
      </c>
      <c r="N334" s="17" t="s">
        <v>1018</v>
      </c>
      <c r="O334" s="17" t="s">
        <v>1017</v>
      </c>
      <c r="P334" s="17" t="s">
        <v>1023</v>
      </c>
      <c r="Q334" s="17" t="s">
        <v>1024</v>
      </c>
      <c r="R334" s="17" t="s">
        <v>1025</v>
      </c>
      <c r="S334" s="17" t="s">
        <v>1026</v>
      </c>
      <c r="T334" s="17" t="s">
        <v>1029</v>
      </c>
      <c r="U334" s="17"/>
      <c r="V334" s="17"/>
      <c r="W334" s="17"/>
      <c r="X334" s="17"/>
      <c r="Y334" s="17">
        <v>2639</v>
      </c>
    </row>
    <row r="335" spans="1:25">
      <c r="A335" s="17" t="s">
        <v>1039</v>
      </c>
      <c r="B335" s="17" t="s">
        <v>1027</v>
      </c>
      <c r="C335" s="17" t="s">
        <v>1020</v>
      </c>
      <c r="D335" s="20" t="s">
        <v>1005</v>
      </c>
      <c r="E335" s="17" t="s">
        <v>1006</v>
      </c>
      <c r="F335" s="17" t="s">
        <v>1008</v>
      </c>
      <c r="G335" s="17" t="s">
        <v>1009</v>
      </c>
      <c r="H335" s="17" t="s">
        <v>1021</v>
      </c>
      <c r="I335" s="17" t="s">
        <v>1010</v>
      </c>
      <c r="J335" s="17" t="s">
        <v>1011</v>
      </c>
      <c r="K335" s="17" t="s">
        <v>1012</v>
      </c>
      <c r="L335" s="17" t="s">
        <v>1013</v>
      </c>
      <c r="M335" s="17" t="s">
        <v>1014</v>
      </c>
      <c r="N335" s="17" t="s">
        <v>1016</v>
      </c>
      <c r="O335" s="17" t="s">
        <v>1018</v>
      </c>
      <c r="P335" s="17" t="s">
        <v>1017</v>
      </c>
      <c r="Q335" s="17" t="s">
        <v>1023</v>
      </c>
      <c r="R335" s="17" t="s">
        <v>1024</v>
      </c>
      <c r="S335" s="17" t="s">
        <v>1032</v>
      </c>
      <c r="T335" s="17" t="s">
        <v>1033</v>
      </c>
      <c r="U335" s="17" t="s">
        <v>1034</v>
      </c>
      <c r="V335" s="17"/>
      <c r="W335" s="17"/>
      <c r="X335" s="17"/>
      <c r="Y335" s="17">
        <v>4429</v>
      </c>
    </row>
    <row r="336" spans="1:25">
      <c r="A336" s="17" t="s">
        <v>1040</v>
      </c>
      <c r="B336" s="17" t="s">
        <v>1027</v>
      </c>
      <c r="C336" s="17" t="s">
        <v>1020</v>
      </c>
      <c r="D336" s="20" t="s">
        <v>1005</v>
      </c>
      <c r="E336" s="17" t="s">
        <v>1006</v>
      </c>
      <c r="F336" s="17" t="s">
        <v>1008</v>
      </c>
      <c r="G336" s="17" t="s">
        <v>1009</v>
      </c>
      <c r="H336" s="17" t="s">
        <v>1021</v>
      </c>
      <c r="I336" s="17" t="s">
        <v>1010</v>
      </c>
      <c r="J336" s="17" t="s">
        <v>1011</v>
      </c>
      <c r="K336" s="17" t="s">
        <v>1012</v>
      </c>
      <c r="L336" s="17" t="s">
        <v>1013</v>
      </c>
      <c r="M336" s="17" t="s">
        <v>1014</v>
      </c>
      <c r="N336" s="17" t="s">
        <v>1016</v>
      </c>
      <c r="O336" s="17" t="s">
        <v>1018</v>
      </c>
      <c r="P336" s="17" t="s">
        <v>1017</v>
      </c>
      <c r="Q336" s="17" t="s">
        <v>1023</v>
      </c>
      <c r="R336" s="17" t="s">
        <v>1024</v>
      </c>
      <c r="S336" s="17" t="s">
        <v>1032</v>
      </c>
      <c r="T336" s="17" t="s">
        <v>1033</v>
      </c>
      <c r="U336" s="17" t="s">
        <v>1030</v>
      </c>
      <c r="V336" s="17"/>
      <c r="W336" s="17"/>
      <c r="X336" s="17"/>
      <c r="Y336" s="17">
        <v>3739</v>
      </c>
    </row>
    <row r="337" spans="1:25">
      <c r="A337" s="17" t="s">
        <v>1041</v>
      </c>
      <c r="B337" s="17" t="s">
        <v>1027</v>
      </c>
      <c r="C337" s="17" t="s">
        <v>1020</v>
      </c>
      <c r="D337" s="20" t="s">
        <v>1005</v>
      </c>
      <c r="E337" s="17" t="s">
        <v>1006</v>
      </c>
      <c r="F337" s="17" t="s">
        <v>1008</v>
      </c>
      <c r="G337" s="17" t="s">
        <v>1009</v>
      </c>
      <c r="H337" s="17" t="s">
        <v>1021</v>
      </c>
      <c r="I337" s="17" t="s">
        <v>1010</v>
      </c>
      <c r="J337" s="17" t="s">
        <v>1011</v>
      </c>
      <c r="K337" s="17" t="s">
        <v>1012</v>
      </c>
      <c r="L337" s="17" t="s">
        <v>1013</v>
      </c>
      <c r="M337" s="17" t="s">
        <v>1014</v>
      </c>
      <c r="N337" s="17" t="s">
        <v>1016</v>
      </c>
      <c r="O337" s="17" t="s">
        <v>1018</v>
      </c>
      <c r="P337" s="17" t="s">
        <v>1017</v>
      </c>
      <c r="Q337" s="17" t="s">
        <v>1023</v>
      </c>
      <c r="R337" s="17" t="s">
        <v>1024</v>
      </c>
      <c r="S337" s="17" t="s">
        <v>1032</v>
      </c>
      <c r="T337" s="17" t="s">
        <v>1033</v>
      </c>
      <c r="U337" s="17" t="s">
        <v>1029</v>
      </c>
      <c r="V337" s="17"/>
      <c r="W337" s="17"/>
      <c r="X337" s="17"/>
      <c r="Y337" s="17">
        <v>2619</v>
      </c>
    </row>
    <row r="338" spans="1:25">
      <c r="A338" s="17" t="s">
        <v>1038</v>
      </c>
      <c r="B338" s="17" t="s">
        <v>1027</v>
      </c>
      <c r="C338" s="17" t="s">
        <v>1020</v>
      </c>
      <c r="D338" s="20" t="s">
        <v>1005</v>
      </c>
      <c r="E338" s="17" t="s">
        <v>1006</v>
      </c>
      <c r="F338" s="17" t="s">
        <v>1008</v>
      </c>
      <c r="G338" s="17" t="s">
        <v>1009</v>
      </c>
      <c r="H338" s="17" t="s">
        <v>1021</v>
      </c>
      <c r="I338" s="17" t="s">
        <v>1010</v>
      </c>
      <c r="J338" s="17" t="s">
        <v>1011</v>
      </c>
      <c r="K338" s="17" t="s">
        <v>1012</v>
      </c>
      <c r="L338" s="17" t="s">
        <v>1013</v>
      </c>
      <c r="M338" s="17" t="s">
        <v>1014</v>
      </c>
      <c r="N338" s="17" t="s">
        <v>1016</v>
      </c>
      <c r="O338" s="17" t="s">
        <v>1018</v>
      </c>
      <c r="P338" s="17" t="s">
        <v>1017</v>
      </c>
      <c r="Q338" s="17" t="s">
        <v>1023</v>
      </c>
      <c r="R338" s="17" t="s">
        <v>1024</v>
      </c>
      <c r="S338" s="17" t="s">
        <v>1032</v>
      </c>
      <c r="T338" s="17" t="s">
        <v>1033</v>
      </c>
      <c r="U338" s="17" t="s">
        <v>1035</v>
      </c>
      <c r="V338" s="17"/>
      <c r="W338" s="17"/>
      <c r="X338" s="17"/>
      <c r="Y338" s="17">
        <v>2269</v>
      </c>
    </row>
    <row r="339" spans="1:25">
      <c r="A339" s="17" t="s">
        <v>1037</v>
      </c>
      <c r="B339" s="17" t="s">
        <v>1028</v>
      </c>
      <c r="C339" s="17" t="s">
        <v>1004</v>
      </c>
      <c r="D339" s="20" t="s">
        <v>1005</v>
      </c>
      <c r="E339" s="17" t="s">
        <v>1006</v>
      </c>
      <c r="F339" s="17" t="s">
        <v>1008</v>
      </c>
      <c r="G339" s="17" t="s">
        <v>1009</v>
      </c>
      <c r="H339" s="17" t="s">
        <v>1010</v>
      </c>
      <c r="I339" s="17" t="s">
        <v>1011</v>
      </c>
      <c r="J339" s="17" t="s">
        <v>997</v>
      </c>
      <c r="K339" s="17" t="s">
        <v>1012</v>
      </c>
      <c r="L339" s="17" t="s">
        <v>1013</v>
      </c>
      <c r="M339" s="17" t="s">
        <v>1014</v>
      </c>
      <c r="N339" s="17" t="s">
        <v>1016</v>
      </c>
      <c r="O339" s="17" t="s">
        <v>1018</v>
      </c>
      <c r="P339" s="17" t="s">
        <v>1017</v>
      </c>
      <c r="Q339" s="17" t="s">
        <v>1019</v>
      </c>
      <c r="R339" s="17" t="s">
        <v>1032</v>
      </c>
      <c r="S339" s="17" t="s">
        <v>1043</v>
      </c>
      <c r="T339" s="17" t="s">
        <v>1034</v>
      </c>
      <c r="V339" s="17"/>
      <c r="W339" s="17"/>
      <c r="X339" s="17"/>
      <c r="Y339" s="17">
        <v>4279</v>
      </c>
    </row>
    <row r="340" spans="1:25">
      <c r="A340" s="17" t="s">
        <v>1036</v>
      </c>
      <c r="B340" s="17" t="s">
        <v>1028</v>
      </c>
      <c r="C340" s="17" t="s">
        <v>1004</v>
      </c>
      <c r="D340" s="20" t="s">
        <v>1005</v>
      </c>
      <c r="E340" s="17" t="s">
        <v>1006</v>
      </c>
      <c r="F340" s="17" t="s">
        <v>1008</v>
      </c>
      <c r="G340" s="17" t="s">
        <v>1009</v>
      </c>
      <c r="H340" s="17" t="s">
        <v>1010</v>
      </c>
      <c r="I340" s="17" t="s">
        <v>1011</v>
      </c>
      <c r="J340" s="17" t="s">
        <v>997</v>
      </c>
      <c r="K340" s="17" t="s">
        <v>1012</v>
      </c>
      <c r="L340" s="17" t="s">
        <v>1013</v>
      </c>
      <c r="M340" s="17" t="s">
        <v>1014</v>
      </c>
      <c r="N340" s="17" t="s">
        <v>1016</v>
      </c>
      <c r="O340" s="17" t="s">
        <v>1018</v>
      </c>
      <c r="P340" s="17" t="s">
        <v>1017</v>
      </c>
      <c r="Q340" s="17" t="s">
        <v>1019</v>
      </c>
      <c r="R340" s="17" t="s">
        <v>1032</v>
      </c>
      <c r="S340" s="17" t="s">
        <v>1043</v>
      </c>
      <c r="T340" s="17" t="s">
        <v>1030</v>
      </c>
      <c r="V340" s="17"/>
      <c r="W340" s="17"/>
      <c r="X340" s="17"/>
      <c r="Y340" s="17">
        <v>3659</v>
      </c>
    </row>
    <row r="341" spans="1:25">
      <c r="A341" s="17" t="s">
        <v>1044</v>
      </c>
      <c r="B341" s="17" t="s">
        <v>1028</v>
      </c>
      <c r="C341" s="17" t="s">
        <v>1004</v>
      </c>
      <c r="D341" s="20" t="s">
        <v>1005</v>
      </c>
      <c r="E341" s="17" t="s">
        <v>1006</v>
      </c>
      <c r="F341" s="17" t="s">
        <v>1008</v>
      </c>
      <c r="G341" s="17" t="s">
        <v>1009</v>
      </c>
      <c r="H341" s="17" t="s">
        <v>1010</v>
      </c>
      <c r="I341" s="17" t="s">
        <v>1011</v>
      </c>
      <c r="J341" s="17" t="s">
        <v>997</v>
      </c>
      <c r="K341" s="17" t="s">
        <v>1012</v>
      </c>
      <c r="L341" s="17" t="s">
        <v>1013</v>
      </c>
      <c r="M341" s="17" t="s">
        <v>1014</v>
      </c>
      <c r="N341" s="17" t="s">
        <v>1016</v>
      </c>
      <c r="O341" s="17" t="s">
        <v>1018</v>
      </c>
      <c r="P341" s="17" t="s">
        <v>1017</v>
      </c>
      <c r="Q341" s="17" t="s">
        <v>1019</v>
      </c>
      <c r="R341" s="17" t="s">
        <v>1032</v>
      </c>
      <c r="S341" s="17" t="s">
        <v>1043</v>
      </c>
      <c r="T341" s="17" t="s">
        <v>1029</v>
      </c>
      <c r="V341" s="17"/>
      <c r="W341" s="17"/>
      <c r="X341" s="17"/>
      <c r="Y341" s="17">
        <v>2549</v>
      </c>
    </row>
    <row r="342" spans="1:25">
      <c r="A342" s="17" t="s">
        <v>1045</v>
      </c>
      <c r="B342" s="17" t="s">
        <v>1028</v>
      </c>
      <c r="C342" s="17" t="s">
        <v>1004</v>
      </c>
      <c r="D342" s="20" t="s">
        <v>1005</v>
      </c>
      <c r="E342" s="17" t="s">
        <v>1006</v>
      </c>
      <c r="F342" s="17" t="s">
        <v>1008</v>
      </c>
      <c r="G342" s="17" t="s">
        <v>1009</v>
      </c>
      <c r="H342" s="17" t="s">
        <v>1010</v>
      </c>
      <c r="I342" s="17" t="s">
        <v>1011</v>
      </c>
      <c r="J342" s="17" t="s">
        <v>997</v>
      </c>
      <c r="K342" s="17" t="s">
        <v>1012</v>
      </c>
      <c r="L342" s="17" t="s">
        <v>1013</v>
      </c>
      <c r="M342" s="17" t="s">
        <v>1014</v>
      </c>
      <c r="N342" s="17" t="s">
        <v>1016</v>
      </c>
      <c r="O342" s="17" t="s">
        <v>1018</v>
      </c>
      <c r="P342" s="17" t="s">
        <v>1017</v>
      </c>
      <c r="Q342" s="17" t="s">
        <v>1019</v>
      </c>
      <c r="R342" s="17" t="s">
        <v>1032</v>
      </c>
      <c r="S342" s="17" t="s">
        <v>1043</v>
      </c>
      <c r="T342" s="17" t="s">
        <v>1035</v>
      </c>
      <c r="V342" s="17"/>
      <c r="W342" s="17"/>
      <c r="X342" s="17"/>
      <c r="Y342" s="17">
        <v>2189</v>
      </c>
    </row>
    <row r="343" spans="1:25">
      <c r="A343" s="17" t="s">
        <v>1046</v>
      </c>
      <c r="B343" s="17" t="s">
        <v>1027</v>
      </c>
      <c r="C343" s="17" t="s">
        <v>1004</v>
      </c>
      <c r="D343" s="20" t="s">
        <v>1005</v>
      </c>
      <c r="E343" s="17" t="s">
        <v>1006</v>
      </c>
      <c r="F343" s="17" t="s">
        <v>1008</v>
      </c>
      <c r="G343" s="17" t="s">
        <v>1009</v>
      </c>
      <c r="H343" s="17" t="s">
        <v>1021</v>
      </c>
      <c r="I343" s="17" t="s">
        <v>1010</v>
      </c>
      <c r="J343" s="17" t="s">
        <v>1022</v>
      </c>
      <c r="K343" s="17" t="s">
        <v>1012</v>
      </c>
      <c r="L343" s="17" t="s">
        <v>1013</v>
      </c>
      <c r="M343" s="17" t="s">
        <v>1016</v>
      </c>
      <c r="N343" s="17" t="s">
        <v>1018</v>
      </c>
      <c r="O343" s="17" t="s">
        <v>1017</v>
      </c>
      <c r="P343" s="17" t="s">
        <v>1023</v>
      </c>
      <c r="Q343" s="17" t="s">
        <v>1024</v>
      </c>
      <c r="R343" s="17" t="s">
        <v>1025</v>
      </c>
      <c r="S343" s="17" t="s">
        <v>1026</v>
      </c>
      <c r="T343" s="17" t="s">
        <v>1034</v>
      </c>
      <c r="U343" s="17"/>
      <c r="V343" s="17"/>
      <c r="W343" s="17"/>
      <c r="X343" s="17"/>
      <c r="Y343" s="17">
        <v>3919</v>
      </c>
    </row>
    <row r="344" spans="1:25">
      <c r="A344" s="17" t="s">
        <v>1047</v>
      </c>
      <c r="B344" s="17" t="s">
        <v>1027</v>
      </c>
      <c r="C344" s="17" t="s">
        <v>1004</v>
      </c>
      <c r="D344" s="20" t="s">
        <v>1005</v>
      </c>
      <c r="E344" s="17" t="s">
        <v>1006</v>
      </c>
      <c r="F344" s="17" t="s">
        <v>1008</v>
      </c>
      <c r="G344" s="17" t="s">
        <v>1009</v>
      </c>
      <c r="H344" s="17" t="s">
        <v>1021</v>
      </c>
      <c r="I344" s="17" t="s">
        <v>1010</v>
      </c>
      <c r="J344" s="17" t="s">
        <v>1022</v>
      </c>
      <c r="K344" s="17" t="s">
        <v>1012</v>
      </c>
      <c r="L344" s="17" t="s">
        <v>1013</v>
      </c>
      <c r="M344" s="17" t="s">
        <v>1016</v>
      </c>
      <c r="N344" s="17" t="s">
        <v>1018</v>
      </c>
      <c r="O344" s="17" t="s">
        <v>1017</v>
      </c>
      <c r="P344" s="17" t="s">
        <v>1023</v>
      </c>
      <c r="Q344" s="17" t="s">
        <v>1024</v>
      </c>
      <c r="R344" s="17" t="s">
        <v>1025</v>
      </c>
      <c r="S344" s="17" t="s">
        <v>1026</v>
      </c>
      <c r="T344" s="17" t="s">
        <v>1030</v>
      </c>
      <c r="U344" s="17"/>
      <c r="V344" s="17"/>
      <c r="W344" s="17"/>
      <c r="X344" s="17"/>
      <c r="Y344" s="17">
        <v>3369</v>
      </c>
    </row>
    <row r="345" spans="1:25">
      <c r="A345" s="17" t="s">
        <v>1048</v>
      </c>
      <c r="B345" s="17" t="s">
        <v>1027</v>
      </c>
      <c r="C345" s="17" t="s">
        <v>1004</v>
      </c>
      <c r="D345" s="20" t="s">
        <v>1005</v>
      </c>
      <c r="E345" s="17" t="s">
        <v>1006</v>
      </c>
      <c r="F345" s="17" t="s">
        <v>1008</v>
      </c>
      <c r="G345" s="17" t="s">
        <v>1009</v>
      </c>
      <c r="H345" s="17" t="s">
        <v>1021</v>
      </c>
      <c r="I345" s="17" t="s">
        <v>1010</v>
      </c>
      <c r="J345" s="17" t="s">
        <v>1022</v>
      </c>
      <c r="K345" s="17" t="s">
        <v>1012</v>
      </c>
      <c r="L345" s="17" t="s">
        <v>1013</v>
      </c>
      <c r="M345" s="17" t="s">
        <v>1016</v>
      </c>
      <c r="N345" s="17" t="s">
        <v>1018</v>
      </c>
      <c r="O345" s="17" t="s">
        <v>1017</v>
      </c>
      <c r="P345" s="17" t="s">
        <v>1023</v>
      </c>
      <c r="Q345" s="17" t="s">
        <v>1024</v>
      </c>
      <c r="R345" s="17" t="s">
        <v>1025</v>
      </c>
      <c r="S345" s="17" t="s">
        <v>1026</v>
      </c>
      <c r="T345" s="17" t="s">
        <v>1029</v>
      </c>
      <c r="U345" s="17"/>
      <c r="V345" s="17"/>
      <c r="W345" s="17"/>
      <c r="X345" s="17"/>
      <c r="Y345" s="17">
        <v>2349</v>
      </c>
    </row>
    <row r="346" spans="1:25">
      <c r="A346" s="17" t="s">
        <v>1049</v>
      </c>
      <c r="B346" s="17" t="s">
        <v>1027</v>
      </c>
      <c r="C346" s="17" t="s">
        <v>1004</v>
      </c>
      <c r="D346" s="20" t="s">
        <v>1005</v>
      </c>
      <c r="E346" s="17" t="s">
        <v>1006</v>
      </c>
      <c r="F346" s="17" t="s">
        <v>1008</v>
      </c>
      <c r="G346" s="17" t="s">
        <v>1009</v>
      </c>
      <c r="H346" s="17" t="s">
        <v>1021</v>
      </c>
      <c r="I346" s="17" t="s">
        <v>1010</v>
      </c>
      <c r="J346" s="17" t="s">
        <v>1022</v>
      </c>
      <c r="K346" s="17" t="s">
        <v>1012</v>
      </c>
      <c r="L346" s="17" t="s">
        <v>1013</v>
      </c>
      <c r="M346" s="17" t="s">
        <v>1016</v>
      </c>
      <c r="N346" s="17" t="s">
        <v>1018</v>
      </c>
      <c r="O346" s="17" t="s">
        <v>1017</v>
      </c>
      <c r="P346" s="17" t="s">
        <v>1023</v>
      </c>
      <c r="Q346" s="17" t="s">
        <v>1024</v>
      </c>
      <c r="R346" s="17" t="s">
        <v>1025</v>
      </c>
      <c r="S346" s="17" t="s">
        <v>1026</v>
      </c>
      <c r="T346" s="17" t="s">
        <v>1035</v>
      </c>
      <c r="U346" s="17"/>
      <c r="V346" s="17"/>
      <c r="W346" s="17"/>
      <c r="X346" s="17"/>
      <c r="Y346" s="17">
        <v>2119</v>
      </c>
    </row>
    <row r="347" spans="1:25">
      <c r="A347" s="17" t="s">
        <v>1050</v>
      </c>
      <c r="B347" s="17" t="s">
        <v>1027</v>
      </c>
      <c r="C347" s="17" t="s">
        <v>1054</v>
      </c>
      <c r="D347" s="20" t="s">
        <v>1005</v>
      </c>
      <c r="E347" s="17" t="s">
        <v>1006</v>
      </c>
      <c r="F347" s="17" t="s">
        <v>1008</v>
      </c>
      <c r="G347" s="17" t="s">
        <v>1009</v>
      </c>
      <c r="H347" s="17" t="s">
        <v>1021</v>
      </c>
      <c r="I347" s="17" t="s">
        <v>1010</v>
      </c>
      <c r="J347" s="17" t="s">
        <v>1022</v>
      </c>
      <c r="K347" s="17" t="s">
        <v>1012</v>
      </c>
      <c r="L347" s="17" t="s">
        <v>1013</v>
      </c>
      <c r="M347" s="17" t="s">
        <v>1016</v>
      </c>
      <c r="N347" s="17" t="s">
        <v>1018</v>
      </c>
      <c r="O347" s="17" t="s">
        <v>1017</v>
      </c>
      <c r="P347" s="17" t="s">
        <v>1023</v>
      </c>
      <c r="Q347" s="17" t="s">
        <v>1024</v>
      </c>
      <c r="R347" s="17" t="s">
        <v>1019</v>
      </c>
      <c r="S347" s="17" t="s">
        <v>1032</v>
      </c>
      <c r="T347" s="17" t="s">
        <v>1034</v>
      </c>
      <c r="U347" s="17"/>
      <c r="V347" s="17"/>
      <c r="W347" s="17"/>
      <c r="X347" s="17"/>
      <c r="Y347" s="17">
        <v>3719</v>
      </c>
    </row>
    <row r="348" spans="1:25">
      <c r="A348" s="17" t="s">
        <v>1051</v>
      </c>
      <c r="B348" s="17" t="s">
        <v>1027</v>
      </c>
      <c r="C348" s="17" t="s">
        <v>1054</v>
      </c>
      <c r="D348" s="20" t="s">
        <v>1005</v>
      </c>
      <c r="E348" s="17" t="s">
        <v>1006</v>
      </c>
      <c r="F348" s="17" t="s">
        <v>1008</v>
      </c>
      <c r="G348" s="17" t="s">
        <v>1009</v>
      </c>
      <c r="H348" s="17" t="s">
        <v>1021</v>
      </c>
      <c r="I348" s="17" t="s">
        <v>1010</v>
      </c>
      <c r="J348" s="17" t="s">
        <v>1022</v>
      </c>
      <c r="K348" s="17" t="s">
        <v>1012</v>
      </c>
      <c r="L348" s="17" t="s">
        <v>1013</v>
      </c>
      <c r="M348" s="17" t="s">
        <v>1016</v>
      </c>
      <c r="N348" s="17" t="s">
        <v>1018</v>
      </c>
      <c r="O348" s="17" t="s">
        <v>1017</v>
      </c>
      <c r="P348" s="17" t="s">
        <v>1023</v>
      </c>
      <c r="Q348" s="17" t="s">
        <v>1024</v>
      </c>
      <c r="R348" s="17" t="s">
        <v>1019</v>
      </c>
      <c r="S348" s="17" t="s">
        <v>1032</v>
      </c>
      <c r="T348" s="17" t="s">
        <v>1030</v>
      </c>
      <c r="U348" s="17"/>
      <c r="V348" s="17"/>
      <c r="W348" s="17"/>
      <c r="X348" s="17"/>
      <c r="Y348" s="17">
        <v>3169</v>
      </c>
    </row>
    <row r="349" spans="1:25">
      <c r="A349" s="17" t="s">
        <v>1052</v>
      </c>
      <c r="B349" s="17" t="s">
        <v>1027</v>
      </c>
      <c r="C349" s="17" t="s">
        <v>1054</v>
      </c>
      <c r="D349" s="20" t="s">
        <v>1005</v>
      </c>
      <c r="E349" s="17" t="s">
        <v>1006</v>
      </c>
      <c r="F349" s="17" t="s">
        <v>1008</v>
      </c>
      <c r="G349" s="17" t="s">
        <v>1009</v>
      </c>
      <c r="H349" s="17" t="s">
        <v>1021</v>
      </c>
      <c r="I349" s="17" t="s">
        <v>1010</v>
      </c>
      <c r="J349" s="17" t="s">
        <v>1022</v>
      </c>
      <c r="K349" s="17" t="s">
        <v>1012</v>
      </c>
      <c r="L349" s="17" t="s">
        <v>1013</v>
      </c>
      <c r="M349" s="17" t="s">
        <v>1016</v>
      </c>
      <c r="N349" s="17" t="s">
        <v>1018</v>
      </c>
      <c r="O349" s="17" t="s">
        <v>1017</v>
      </c>
      <c r="P349" s="17" t="s">
        <v>1023</v>
      </c>
      <c r="Q349" s="17" t="s">
        <v>1024</v>
      </c>
      <c r="R349" s="17" t="s">
        <v>1019</v>
      </c>
      <c r="S349" s="17" t="s">
        <v>1032</v>
      </c>
      <c r="T349" s="17" t="s">
        <v>1029</v>
      </c>
      <c r="U349" s="17"/>
      <c r="V349" s="17"/>
      <c r="W349" s="17"/>
      <c r="X349" s="17"/>
      <c r="Y349" s="17">
        <v>2169</v>
      </c>
    </row>
    <row r="350" spans="1:25">
      <c r="A350" s="17" t="s">
        <v>1053</v>
      </c>
      <c r="B350" s="17" t="s">
        <v>1027</v>
      </c>
      <c r="C350" s="17" t="s">
        <v>1054</v>
      </c>
      <c r="D350" s="20" t="s">
        <v>1005</v>
      </c>
      <c r="E350" s="17" t="s">
        <v>1006</v>
      </c>
      <c r="F350" s="17" t="s">
        <v>1008</v>
      </c>
      <c r="G350" s="17" t="s">
        <v>1009</v>
      </c>
      <c r="H350" s="17" t="s">
        <v>1021</v>
      </c>
      <c r="I350" s="17" t="s">
        <v>1010</v>
      </c>
      <c r="J350" s="17" t="s">
        <v>1022</v>
      </c>
      <c r="K350" s="17" t="s">
        <v>1012</v>
      </c>
      <c r="L350" s="17" t="s">
        <v>1013</v>
      </c>
      <c r="M350" s="17" t="s">
        <v>1016</v>
      </c>
      <c r="N350" s="17" t="s">
        <v>1018</v>
      </c>
      <c r="O350" s="17" t="s">
        <v>1017</v>
      </c>
      <c r="P350" s="17" t="s">
        <v>1023</v>
      </c>
      <c r="Q350" s="17" t="s">
        <v>1024</v>
      </c>
      <c r="R350" s="17" t="s">
        <v>1019</v>
      </c>
      <c r="S350" s="17" t="s">
        <v>1032</v>
      </c>
      <c r="T350" s="17" t="s">
        <v>1035</v>
      </c>
      <c r="U350" s="17"/>
      <c r="V350" s="17"/>
      <c r="W350" s="17"/>
      <c r="X350" s="17"/>
      <c r="Y350" s="17">
        <v>1969</v>
      </c>
    </row>
    <row r="351" spans="1:25">
      <c r="A351" s="17" t="s">
        <v>1055</v>
      </c>
      <c r="B351" s="17" t="s">
        <v>1027</v>
      </c>
      <c r="C351" s="17" t="s">
        <v>1004</v>
      </c>
      <c r="D351" s="20" t="s">
        <v>1005</v>
      </c>
      <c r="E351" s="17" t="s">
        <v>1006</v>
      </c>
      <c r="F351" s="17" t="s">
        <v>1008</v>
      </c>
      <c r="G351" s="17" t="s">
        <v>1009</v>
      </c>
      <c r="H351" s="17" t="s">
        <v>1010</v>
      </c>
      <c r="I351" s="17" t="s">
        <v>1011</v>
      </c>
      <c r="J351" s="17" t="s">
        <v>997</v>
      </c>
      <c r="K351" s="17" t="s">
        <v>1012</v>
      </c>
      <c r="L351" s="17" t="s">
        <v>1013</v>
      </c>
      <c r="M351" s="17" t="s">
        <v>1014</v>
      </c>
      <c r="N351" s="17" t="s">
        <v>1016</v>
      </c>
      <c r="O351" s="17" t="s">
        <v>1018</v>
      </c>
      <c r="P351" s="17" t="s">
        <v>1017</v>
      </c>
      <c r="Q351" s="17" t="s">
        <v>1059</v>
      </c>
      <c r="R351" s="17" t="s">
        <v>1032</v>
      </c>
      <c r="S351" s="17" t="s">
        <v>1043</v>
      </c>
      <c r="T351" s="17" t="s">
        <v>1034</v>
      </c>
      <c r="U351" s="17"/>
      <c r="V351" s="17"/>
      <c r="W351" s="17"/>
      <c r="X351" s="17"/>
      <c r="Y351" s="17">
        <v>3739</v>
      </c>
    </row>
    <row r="352" spans="1:25">
      <c r="A352" s="17" t="s">
        <v>1056</v>
      </c>
      <c r="B352" s="17" t="s">
        <v>1027</v>
      </c>
      <c r="C352" s="17" t="s">
        <v>1004</v>
      </c>
      <c r="D352" s="20" t="s">
        <v>1005</v>
      </c>
      <c r="E352" s="17" t="s">
        <v>1006</v>
      </c>
      <c r="F352" s="17" t="s">
        <v>1008</v>
      </c>
      <c r="G352" s="17" t="s">
        <v>1009</v>
      </c>
      <c r="H352" s="17" t="s">
        <v>1010</v>
      </c>
      <c r="I352" s="17" t="s">
        <v>1011</v>
      </c>
      <c r="J352" s="17" t="s">
        <v>997</v>
      </c>
      <c r="K352" s="17" t="s">
        <v>1012</v>
      </c>
      <c r="L352" s="17" t="s">
        <v>1013</v>
      </c>
      <c r="M352" s="17" t="s">
        <v>1014</v>
      </c>
      <c r="N352" s="17" t="s">
        <v>1016</v>
      </c>
      <c r="O352" s="17" t="s">
        <v>1018</v>
      </c>
      <c r="P352" s="17" t="s">
        <v>1017</v>
      </c>
      <c r="Q352" s="17" t="s">
        <v>1059</v>
      </c>
      <c r="R352" s="17" t="s">
        <v>1032</v>
      </c>
      <c r="S352" s="17" t="s">
        <v>1043</v>
      </c>
      <c r="T352" s="17" t="s">
        <v>1030</v>
      </c>
      <c r="U352" s="17"/>
      <c r="V352" s="17"/>
      <c r="W352" s="17"/>
      <c r="X352" s="17"/>
      <c r="Y352" s="17">
        <v>3199</v>
      </c>
    </row>
    <row r="353" spans="1:25">
      <c r="A353" s="17" t="s">
        <v>1057</v>
      </c>
      <c r="B353" s="17" t="s">
        <v>1027</v>
      </c>
      <c r="C353" s="17" t="s">
        <v>1004</v>
      </c>
      <c r="D353" s="20" t="s">
        <v>1005</v>
      </c>
      <c r="E353" s="17" t="s">
        <v>1006</v>
      </c>
      <c r="F353" s="17" t="s">
        <v>1008</v>
      </c>
      <c r="G353" s="17" t="s">
        <v>1009</v>
      </c>
      <c r="H353" s="17" t="s">
        <v>1010</v>
      </c>
      <c r="I353" s="17" t="s">
        <v>1011</v>
      </c>
      <c r="J353" s="17" t="s">
        <v>997</v>
      </c>
      <c r="K353" s="17" t="s">
        <v>1012</v>
      </c>
      <c r="L353" s="17" t="s">
        <v>1013</v>
      </c>
      <c r="M353" s="17" t="s">
        <v>1014</v>
      </c>
      <c r="N353" s="17" t="s">
        <v>1016</v>
      </c>
      <c r="O353" s="17" t="s">
        <v>1018</v>
      </c>
      <c r="P353" s="17" t="s">
        <v>1017</v>
      </c>
      <c r="Q353" s="17" t="s">
        <v>1059</v>
      </c>
      <c r="R353" s="17" t="s">
        <v>1032</v>
      </c>
      <c r="S353" s="17" t="s">
        <v>1043</v>
      </c>
      <c r="T353" s="17" t="s">
        <v>1029</v>
      </c>
      <c r="U353" s="17"/>
      <c r="V353" s="17"/>
      <c r="W353" s="17"/>
      <c r="X353" s="17"/>
      <c r="Y353" s="17">
        <v>2249</v>
      </c>
    </row>
    <row r="354" spans="1:25">
      <c r="A354" s="17" t="s">
        <v>1058</v>
      </c>
      <c r="B354" s="17" t="s">
        <v>1027</v>
      </c>
      <c r="C354" s="17" t="s">
        <v>1004</v>
      </c>
      <c r="D354" s="20" t="s">
        <v>1005</v>
      </c>
      <c r="E354" s="17" t="s">
        <v>1006</v>
      </c>
      <c r="F354" s="17" t="s">
        <v>1008</v>
      </c>
      <c r="G354" s="17" t="s">
        <v>1009</v>
      </c>
      <c r="H354" s="17" t="s">
        <v>1010</v>
      </c>
      <c r="I354" s="17" t="s">
        <v>1011</v>
      </c>
      <c r="J354" s="17" t="s">
        <v>997</v>
      </c>
      <c r="K354" s="17" t="s">
        <v>1012</v>
      </c>
      <c r="L354" s="17" t="s">
        <v>1013</v>
      </c>
      <c r="M354" s="17" t="s">
        <v>1014</v>
      </c>
      <c r="N354" s="17" t="s">
        <v>1016</v>
      </c>
      <c r="O354" s="17" t="s">
        <v>1018</v>
      </c>
      <c r="P354" s="17" t="s">
        <v>1017</v>
      </c>
      <c r="Q354" s="17" t="s">
        <v>1059</v>
      </c>
      <c r="R354" s="17" t="s">
        <v>1032</v>
      </c>
      <c r="S354" s="17" t="s">
        <v>1043</v>
      </c>
      <c r="T354" s="17" t="s">
        <v>1035</v>
      </c>
      <c r="U354" s="17"/>
      <c r="V354" s="17"/>
      <c r="W354" s="17"/>
      <c r="X354" s="17"/>
      <c r="Y354" s="17">
        <v>2019</v>
      </c>
    </row>
    <row r="355" spans="1:25">
      <c r="A355" s="17" t="s">
        <v>1062</v>
      </c>
      <c r="B355" s="17" t="s">
        <v>1027</v>
      </c>
      <c r="C355" s="17" t="s">
        <v>1054</v>
      </c>
      <c r="D355" s="20" t="s">
        <v>1005</v>
      </c>
      <c r="E355" s="17" t="s">
        <v>1006</v>
      </c>
      <c r="F355" s="17" t="s">
        <v>1008</v>
      </c>
      <c r="G355" s="17" t="s">
        <v>1009</v>
      </c>
      <c r="H355" s="17" t="s">
        <v>1010</v>
      </c>
      <c r="I355" s="17" t="s">
        <v>1022</v>
      </c>
      <c r="J355" s="17" t="s">
        <v>997</v>
      </c>
      <c r="K355" s="17" t="s">
        <v>1012</v>
      </c>
      <c r="L355" s="17" t="s">
        <v>1013</v>
      </c>
      <c r="M355" s="17" t="s">
        <v>1060</v>
      </c>
      <c r="N355" s="17" t="s">
        <v>1016</v>
      </c>
      <c r="O355" s="17" t="s">
        <v>1018</v>
      </c>
      <c r="P355" s="17" t="s">
        <v>1061</v>
      </c>
      <c r="Q355" s="17" t="s">
        <v>1059</v>
      </c>
      <c r="R355" s="17" t="s">
        <v>1032</v>
      </c>
      <c r="S355" s="17" t="s">
        <v>1043</v>
      </c>
      <c r="T355" s="17" t="s">
        <v>1015</v>
      </c>
      <c r="U355" s="17" t="s">
        <v>1034</v>
      </c>
      <c r="V355" s="17"/>
      <c r="W355" s="17"/>
      <c r="X355" s="17"/>
      <c r="Y355" s="17">
        <v>3319</v>
      </c>
    </row>
    <row r="356" spans="1:25">
      <c r="A356" s="17" t="s">
        <v>1063</v>
      </c>
      <c r="B356" s="17" t="s">
        <v>1027</v>
      </c>
      <c r="C356" s="17" t="s">
        <v>1054</v>
      </c>
      <c r="D356" s="20" t="s">
        <v>1005</v>
      </c>
      <c r="E356" s="17" t="s">
        <v>1006</v>
      </c>
      <c r="F356" s="17" t="s">
        <v>1008</v>
      </c>
      <c r="G356" s="17" t="s">
        <v>1009</v>
      </c>
      <c r="H356" s="17" t="s">
        <v>1010</v>
      </c>
      <c r="I356" s="17" t="s">
        <v>1022</v>
      </c>
      <c r="J356" s="17" t="s">
        <v>997</v>
      </c>
      <c r="K356" s="17" t="s">
        <v>1012</v>
      </c>
      <c r="L356" s="17" t="s">
        <v>1013</v>
      </c>
      <c r="M356" s="17" t="s">
        <v>1014</v>
      </c>
      <c r="N356" s="17" t="s">
        <v>1016</v>
      </c>
      <c r="O356" s="17" t="s">
        <v>1018</v>
      </c>
      <c r="P356" s="17" t="s">
        <v>1061</v>
      </c>
      <c r="Q356" s="17" t="s">
        <v>1059</v>
      </c>
      <c r="R356" s="17" t="s">
        <v>1032</v>
      </c>
      <c r="S356" s="17" t="s">
        <v>1043</v>
      </c>
      <c r="T356" s="17" t="s">
        <v>1015</v>
      </c>
      <c r="U356" s="17" t="s">
        <v>1030</v>
      </c>
      <c r="V356" s="17"/>
      <c r="W356" s="17"/>
      <c r="X356" s="17"/>
      <c r="Y356" s="17">
        <v>2889</v>
      </c>
    </row>
    <row r="357" spans="1:25">
      <c r="A357" s="17" t="s">
        <v>1064</v>
      </c>
      <c r="B357" s="17" t="s">
        <v>1027</v>
      </c>
      <c r="C357" s="17" t="s">
        <v>1054</v>
      </c>
      <c r="D357" s="20" t="s">
        <v>1005</v>
      </c>
      <c r="E357" s="17" t="s">
        <v>1006</v>
      </c>
      <c r="F357" s="17" t="s">
        <v>1008</v>
      </c>
      <c r="G357" s="17" t="s">
        <v>1009</v>
      </c>
      <c r="H357" s="17" t="s">
        <v>1010</v>
      </c>
      <c r="I357" s="17" t="s">
        <v>1022</v>
      </c>
      <c r="J357" s="17" t="s">
        <v>997</v>
      </c>
      <c r="K357" s="17" t="s">
        <v>1012</v>
      </c>
      <c r="L357" s="17" t="s">
        <v>1013</v>
      </c>
      <c r="M357" s="17" t="s">
        <v>1014</v>
      </c>
      <c r="N357" s="17" t="s">
        <v>1016</v>
      </c>
      <c r="O357" s="17" t="s">
        <v>1018</v>
      </c>
      <c r="P357" s="17" t="s">
        <v>1061</v>
      </c>
      <c r="Q357" s="17" t="s">
        <v>1059</v>
      </c>
      <c r="R357" s="17" t="s">
        <v>1032</v>
      </c>
      <c r="S357" s="17" t="s">
        <v>1043</v>
      </c>
      <c r="T357" s="17" t="s">
        <v>1015</v>
      </c>
      <c r="U357" s="17" t="s">
        <v>1029</v>
      </c>
      <c r="V357" s="17"/>
      <c r="W357" s="17"/>
      <c r="X357" s="17"/>
      <c r="Y357" s="17">
        <v>1999</v>
      </c>
    </row>
    <row r="358" spans="1:25">
      <c r="A358" s="17" t="s">
        <v>1065</v>
      </c>
      <c r="B358" s="17" t="s">
        <v>1027</v>
      </c>
      <c r="C358" s="17" t="s">
        <v>1054</v>
      </c>
      <c r="D358" s="20" t="s">
        <v>1005</v>
      </c>
      <c r="E358" s="17" t="s">
        <v>1006</v>
      </c>
      <c r="F358" s="17" t="s">
        <v>1008</v>
      </c>
      <c r="G358" s="17" t="s">
        <v>1009</v>
      </c>
      <c r="H358" s="17" t="s">
        <v>1010</v>
      </c>
      <c r="I358" s="17" t="s">
        <v>1022</v>
      </c>
      <c r="J358" s="17" t="s">
        <v>997</v>
      </c>
      <c r="K358" s="17" t="s">
        <v>1012</v>
      </c>
      <c r="L358" s="17" t="s">
        <v>1013</v>
      </c>
      <c r="M358" s="17" t="s">
        <v>1014</v>
      </c>
      <c r="N358" s="17" t="s">
        <v>1016</v>
      </c>
      <c r="O358" s="17" t="s">
        <v>1018</v>
      </c>
      <c r="P358" s="17" t="s">
        <v>1061</v>
      </c>
      <c r="Q358" s="17" t="s">
        <v>1059</v>
      </c>
      <c r="R358" s="17" t="s">
        <v>1032</v>
      </c>
      <c r="S358" s="17" t="s">
        <v>1043</v>
      </c>
      <c r="T358" s="17" t="s">
        <v>1015</v>
      </c>
      <c r="U358" s="17" t="s">
        <v>1035</v>
      </c>
      <c r="V358" s="17"/>
      <c r="W358" s="17"/>
      <c r="X358" s="17"/>
      <c r="Y358" s="17">
        <v>1759</v>
      </c>
    </row>
    <row r="359" spans="1:25">
      <c r="A359" s="17" t="s">
        <v>1069</v>
      </c>
      <c r="B359" s="17" t="s">
        <v>1067</v>
      </c>
      <c r="C359" s="17" t="s">
        <v>559</v>
      </c>
      <c r="D359" s="20" t="s">
        <v>1073</v>
      </c>
      <c r="E359" s="17" t="s">
        <v>1006</v>
      </c>
      <c r="F359" s="17" t="s">
        <v>1021</v>
      </c>
      <c r="G359" s="17" t="s">
        <v>1009</v>
      </c>
      <c r="H359" s="17" t="s">
        <v>1010</v>
      </c>
      <c r="I359" s="17" t="s">
        <v>1022</v>
      </c>
      <c r="J359" s="17" t="s">
        <v>1025</v>
      </c>
      <c r="K359" s="17" t="s">
        <v>1012</v>
      </c>
      <c r="L359" s="17" t="s">
        <v>1013</v>
      </c>
      <c r="M359" s="17" t="s">
        <v>1016</v>
      </c>
      <c r="N359" s="17" t="s">
        <v>1018</v>
      </c>
      <c r="O359" s="17" t="s">
        <v>1017</v>
      </c>
      <c r="P359" s="17" t="s">
        <v>1023</v>
      </c>
      <c r="Q359" s="17" t="s">
        <v>1024</v>
      </c>
      <c r="R359" s="17" t="s">
        <v>1019</v>
      </c>
      <c r="S359" s="17" t="s">
        <v>1032</v>
      </c>
      <c r="T359" s="17" t="s">
        <v>1074</v>
      </c>
      <c r="U359" s="17"/>
      <c r="V359" s="17"/>
      <c r="W359" s="17"/>
      <c r="X359" s="17"/>
      <c r="Y359" s="17">
        <v>2789</v>
      </c>
    </row>
    <row r="360" spans="1:25">
      <c r="A360" s="17" t="s">
        <v>1066</v>
      </c>
      <c r="B360" s="17" t="s">
        <v>1067</v>
      </c>
      <c r="C360" s="17" t="s">
        <v>559</v>
      </c>
      <c r="D360" s="20" t="s">
        <v>1073</v>
      </c>
      <c r="E360" s="17" t="s">
        <v>1006</v>
      </c>
      <c r="F360" s="17" t="s">
        <v>1021</v>
      </c>
      <c r="G360" s="17" t="s">
        <v>1009</v>
      </c>
      <c r="H360" s="17" t="s">
        <v>1010</v>
      </c>
      <c r="I360" s="17" t="s">
        <v>1022</v>
      </c>
      <c r="J360" s="17" t="s">
        <v>1025</v>
      </c>
      <c r="K360" s="17" t="s">
        <v>1012</v>
      </c>
      <c r="L360" s="17" t="s">
        <v>1013</v>
      </c>
      <c r="M360" s="17" t="s">
        <v>1016</v>
      </c>
      <c r="N360" s="17" t="s">
        <v>1018</v>
      </c>
      <c r="O360" s="17" t="s">
        <v>1017</v>
      </c>
      <c r="P360" s="17" t="s">
        <v>1023</v>
      </c>
      <c r="Q360" s="17" t="s">
        <v>1024</v>
      </c>
      <c r="R360" s="17" t="s">
        <v>1019</v>
      </c>
      <c r="S360" s="17" t="s">
        <v>1032</v>
      </c>
      <c r="T360" s="17" t="s">
        <v>1034</v>
      </c>
      <c r="U360" s="17"/>
      <c r="V360" s="17"/>
      <c r="W360" s="17"/>
      <c r="X360" s="17"/>
      <c r="Y360" s="17">
        <v>2539</v>
      </c>
    </row>
    <row r="361" spans="1:25">
      <c r="A361" s="17" t="s">
        <v>1068</v>
      </c>
      <c r="B361" s="17" t="s">
        <v>1067</v>
      </c>
      <c r="C361" s="17" t="s">
        <v>559</v>
      </c>
      <c r="D361" s="20" t="s">
        <v>1073</v>
      </c>
      <c r="E361" s="17" t="s">
        <v>1006</v>
      </c>
      <c r="F361" s="17" t="s">
        <v>1021</v>
      </c>
      <c r="G361" s="17" t="s">
        <v>1009</v>
      </c>
      <c r="H361" s="17" t="s">
        <v>1010</v>
      </c>
      <c r="I361" s="17" t="s">
        <v>1022</v>
      </c>
      <c r="J361" s="17" t="s">
        <v>1025</v>
      </c>
      <c r="K361" s="17" t="s">
        <v>1012</v>
      </c>
      <c r="L361" s="17" t="s">
        <v>1013</v>
      </c>
      <c r="M361" s="17" t="s">
        <v>1016</v>
      </c>
      <c r="N361" s="17" t="s">
        <v>1018</v>
      </c>
      <c r="O361" s="17" t="s">
        <v>1017</v>
      </c>
      <c r="P361" s="17" t="s">
        <v>1023</v>
      </c>
      <c r="Q361" s="17" t="s">
        <v>1024</v>
      </c>
      <c r="R361" s="17" t="s">
        <v>1019</v>
      </c>
      <c r="S361" s="17" t="s">
        <v>1032</v>
      </c>
      <c r="T361" s="17" t="s">
        <v>1030</v>
      </c>
      <c r="U361" s="17"/>
      <c r="V361" s="17"/>
      <c r="W361" s="17"/>
      <c r="X361" s="17"/>
      <c r="Y361" s="17">
        <v>2189</v>
      </c>
    </row>
    <row r="362" spans="1:25">
      <c r="A362" s="17" t="s">
        <v>1071</v>
      </c>
      <c r="B362" s="17" t="s">
        <v>1067</v>
      </c>
      <c r="C362" s="17" t="s">
        <v>559</v>
      </c>
      <c r="D362" s="20" t="s">
        <v>1073</v>
      </c>
      <c r="E362" s="17" t="s">
        <v>1006</v>
      </c>
      <c r="F362" s="17" t="s">
        <v>1021</v>
      </c>
      <c r="G362" s="17" t="s">
        <v>1009</v>
      </c>
      <c r="H362" s="17" t="s">
        <v>1010</v>
      </c>
      <c r="I362" s="17" t="s">
        <v>1022</v>
      </c>
      <c r="J362" s="17" t="s">
        <v>1025</v>
      </c>
      <c r="K362" s="17" t="s">
        <v>1012</v>
      </c>
      <c r="L362" s="17" t="s">
        <v>1013</v>
      </c>
      <c r="M362" s="17" t="s">
        <v>1016</v>
      </c>
      <c r="N362" s="17" t="s">
        <v>1018</v>
      </c>
      <c r="O362" s="17" t="s">
        <v>1017</v>
      </c>
      <c r="P362" s="17" t="s">
        <v>1023</v>
      </c>
      <c r="Q362" s="17" t="s">
        <v>1024</v>
      </c>
      <c r="R362" s="17" t="s">
        <v>1019</v>
      </c>
      <c r="S362" s="17" t="s">
        <v>1032</v>
      </c>
      <c r="T362" s="17" t="s">
        <v>1075</v>
      </c>
      <c r="U362" s="17"/>
      <c r="V362" s="17"/>
      <c r="W362" s="17"/>
      <c r="X362" s="17"/>
      <c r="Y362" s="17">
        <v>1649</v>
      </c>
    </row>
    <row r="363" spans="1:25">
      <c r="A363" s="17" t="s">
        <v>1070</v>
      </c>
      <c r="B363" s="17" t="s">
        <v>1067</v>
      </c>
      <c r="C363" s="17" t="s">
        <v>559</v>
      </c>
      <c r="D363" s="20" t="s">
        <v>1073</v>
      </c>
      <c r="E363" s="17" t="s">
        <v>1006</v>
      </c>
      <c r="F363" s="17" t="s">
        <v>1021</v>
      </c>
      <c r="G363" s="17" t="s">
        <v>1009</v>
      </c>
      <c r="H363" s="17" t="s">
        <v>1010</v>
      </c>
      <c r="I363" s="17" t="s">
        <v>1022</v>
      </c>
      <c r="J363" s="17" t="s">
        <v>1025</v>
      </c>
      <c r="K363" s="17" t="s">
        <v>1012</v>
      </c>
      <c r="L363" s="17" t="s">
        <v>1013</v>
      </c>
      <c r="M363" s="17" t="s">
        <v>1016</v>
      </c>
      <c r="N363" s="17" t="s">
        <v>1018</v>
      </c>
      <c r="O363" s="17" t="s">
        <v>1017</v>
      </c>
      <c r="P363" s="17" t="s">
        <v>1023</v>
      </c>
      <c r="Q363" s="17" t="s">
        <v>1024</v>
      </c>
      <c r="R363" s="17" t="s">
        <v>1019</v>
      </c>
      <c r="S363" s="17" t="s">
        <v>1032</v>
      </c>
      <c r="T363" s="17" t="s">
        <v>1029</v>
      </c>
      <c r="U363" s="17"/>
      <c r="V363" s="17"/>
      <c r="W363" s="17"/>
      <c r="X363" s="17"/>
      <c r="Y363" s="17">
        <v>1459</v>
      </c>
    </row>
    <row r="364" spans="1:25">
      <c r="A364" s="17" t="s">
        <v>1072</v>
      </c>
      <c r="B364" s="17" t="s">
        <v>1067</v>
      </c>
      <c r="C364" s="17" t="s">
        <v>559</v>
      </c>
      <c r="D364" s="20" t="s">
        <v>1073</v>
      </c>
      <c r="E364" s="17" t="s">
        <v>1006</v>
      </c>
      <c r="F364" s="17" t="s">
        <v>1021</v>
      </c>
      <c r="G364" s="17" t="s">
        <v>1009</v>
      </c>
      <c r="H364" s="17" t="s">
        <v>1010</v>
      </c>
      <c r="I364" s="17" t="s">
        <v>1022</v>
      </c>
      <c r="J364" s="17" t="s">
        <v>1025</v>
      </c>
      <c r="K364" s="17" t="s">
        <v>1012</v>
      </c>
      <c r="L364" s="17" t="s">
        <v>1013</v>
      </c>
      <c r="M364" s="17" t="s">
        <v>1016</v>
      </c>
      <c r="N364" s="17" t="s">
        <v>1018</v>
      </c>
      <c r="O364" s="17" t="s">
        <v>1017</v>
      </c>
      <c r="P364" s="17" t="s">
        <v>1023</v>
      </c>
      <c r="Q364" s="17" t="s">
        <v>1024</v>
      </c>
      <c r="R364" s="17" t="s">
        <v>1019</v>
      </c>
      <c r="S364" s="17" t="s">
        <v>1032</v>
      </c>
      <c r="T364" s="17" t="s">
        <v>1035</v>
      </c>
      <c r="U364" s="17"/>
      <c r="V364" s="17"/>
      <c r="W364" s="17"/>
      <c r="X364" s="17"/>
      <c r="Y364" s="17">
        <v>1319</v>
      </c>
    </row>
    <row r="365" spans="1:25">
      <c r="A365" s="17" t="s">
        <v>1076</v>
      </c>
      <c r="B365" s="17" t="s">
        <v>1081</v>
      </c>
      <c r="C365" s="17" t="s">
        <v>559</v>
      </c>
      <c r="D365" s="20" t="s">
        <v>1073</v>
      </c>
      <c r="E365" s="17" t="s">
        <v>1006</v>
      </c>
      <c r="F365" s="17" t="s">
        <v>1021</v>
      </c>
      <c r="G365" s="17" t="s">
        <v>1010</v>
      </c>
      <c r="H365" s="17" t="s">
        <v>1022</v>
      </c>
      <c r="I365" s="17" t="s">
        <v>1012</v>
      </c>
      <c r="J365" s="17" t="s">
        <v>1013</v>
      </c>
      <c r="K365" s="17" t="s">
        <v>1016</v>
      </c>
      <c r="L365" s="17" t="s">
        <v>1018</v>
      </c>
      <c r="M365" s="17" t="s">
        <v>1061</v>
      </c>
      <c r="N365" s="17" t="s">
        <v>1023</v>
      </c>
      <c r="O365" s="17" t="s">
        <v>1024</v>
      </c>
      <c r="P365" s="17" t="s">
        <v>1019</v>
      </c>
      <c r="Q365" s="17" t="s">
        <v>1032</v>
      </c>
      <c r="R365" s="17" t="s">
        <v>1026</v>
      </c>
      <c r="S365" s="17" t="s">
        <v>1034</v>
      </c>
      <c r="V365" s="17"/>
      <c r="W365" s="17"/>
      <c r="X365" s="17"/>
      <c r="Y365" s="17">
        <v>2329</v>
      </c>
    </row>
    <row r="366" spans="1:25">
      <c r="A366" s="17" t="s">
        <v>1077</v>
      </c>
      <c r="B366" s="17" t="s">
        <v>1081</v>
      </c>
      <c r="C366" s="17" t="s">
        <v>559</v>
      </c>
      <c r="D366" s="20" t="s">
        <v>1073</v>
      </c>
      <c r="E366" s="17" t="s">
        <v>1006</v>
      </c>
      <c r="F366" s="17" t="s">
        <v>1021</v>
      </c>
      <c r="G366" s="17" t="s">
        <v>1010</v>
      </c>
      <c r="H366" s="17" t="s">
        <v>1022</v>
      </c>
      <c r="I366" s="17" t="s">
        <v>1012</v>
      </c>
      <c r="J366" s="17" t="s">
        <v>1013</v>
      </c>
      <c r="K366" s="17" t="s">
        <v>1016</v>
      </c>
      <c r="L366" s="17" t="s">
        <v>1018</v>
      </c>
      <c r="M366" s="17" t="s">
        <v>1061</v>
      </c>
      <c r="N366" s="17" t="s">
        <v>1023</v>
      </c>
      <c r="O366" s="17" t="s">
        <v>1024</v>
      </c>
      <c r="P366" s="17" t="s">
        <v>1019</v>
      </c>
      <c r="Q366" s="17" t="s">
        <v>1032</v>
      </c>
      <c r="R366" s="17" t="s">
        <v>1026</v>
      </c>
      <c r="S366" s="17" t="s">
        <v>1030</v>
      </c>
      <c r="V366" s="17"/>
      <c r="W366" s="17"/>
      <c r="X366" s="17"/>
      <c r="Y366" s="17">
        <v>1919</v>
      </c>
    </row>
    <row r="367" spans="1:25">
      <c r="A367" s="17" t="s">
        <v>1078</v>
      </c>
      <c r="B367" s="17" t="s">
        <v>1081</v>
      </c>
      <c r="C367" s="17" t="s">
        <v>559</v>
      </c>
      <c r="D367" s="20" t="s">
        <v>1073</v>
      </c>
      <c r="E367" s="17" t="s">
        <v>1006</v>
      </c>
      <c r="F367" s="17" t="s">
        <v>1021</v>
      </c>
      <c r="G367" s="17" t="s">
        <v>1010</v>
      </c>
      <c r="H367" s="17" t="s">
        <v>1022</v>
      </c>
      <c r="I367" s="17" t="s">
        <v>1012</v>
      </c>
      <c r="J367" s="17" t="s">
        <v>1013</v>
      </c>
      <c r="K367" s="17" t="s">
        <v>1016</v>
      </c>
      <c r="L367" s="17" t="s">
        <v>1018</v>
      </c>
      <c r="M367" s="17" t="s">
        <v>1061</v>
      </c>
      <c r="N367" s="17" t="s">
        <v>1023</v>
      </c>
      <c r="O367" s="17" t="s">
        <v>1024</v>
      </c>
      <c r="P367" s="17" t="s">
        <v>1019</v>
      </c>
      <c r="Q367" s="17" t="s">
        <v>1032</v>
      </c>
      <c r="R367" s="17" t="s">
        <v>1026</v>
      </c>
      <c r="S367" s="17" t="s">
        <v>1075</v>
      </c>
      <c r="V367" s="17"/>
      <c r="W367" s="17"/>
      <c r="X367" s="17"/>
      <c r="Y367" s="17">
        <v>1499</v>
      </c>
    </row>
    <row r="368" spans="1:25">
      <c r="A368" s="17" t="s">
        <v>1079</v>
      </c>
      <c r="B368" s="17" t="s">
        <v>1081</v>
      </c>
      <c r="C368" s="17" t="s">
        <v>559</v>
      </c>
      <c r="D368" s="20" t="s">
        <v>1073</v>
      </c>
      <c r="E368" s="17" t="s">
        <v>1006</v>
      </c>
      <c r="F368" s="17" t="s">
        <v>1021</v>
      </c>
      <c r="G368" s="17" t="s">
        <v>1010</v>
      </c>
      <c r="H368" s="17" t="s">
        <v>1022</v>
      </c>
      <c r="I368" s="17" t="s">
        <v>1012</v>
      </c>
      <c r="J368" s="17" t="s">
        <v>1013</v>
      </c>
      <c r="K368" s="17" t="s">
        <v>1016</v>
      </c>
      <c r="L368" s="17" t="s">
        <v>1018</v>
      </c>
      <c r="M368" s="17" t="s">
        <v>1061</v>
      </c>
      <c r="N368" s="17" t="s">
        <v>1023</v>
      </c>
      <c r="O368" s="17" t="s">
        <v>1024</v>
      </c>
      <c r="P368" s="17" t="s">
        <v>1019</v>
      </c>
      <c r="Q368" s="17" t="s">
        <v>1032</v>
      </c>
      <c r="R368" s="17" t="s">
        <v>1026</v>
      </c>
      <c r="S368" s="17" t="s">
        <v>1029</v>
      </c>
      <c r="V368" s="17"/>
      <c r="W368" s="17"/>
      <c r="X368" s="17"/>
      <c r="Y368" s="17">
        <v>1409</v>
      </c>
    </row>
    <row r="369" spans="1:25">
      <c r="A369" s="17" t="s">
        <v>1080</v>
      </c>
      <c r="B369" s="17" t="s">
        <v>1081</v>
      </c>
      <c r="C369" s="17" t="s">
        <v>559</v>
      </c>
      <c r="D369" s="20" t="s">
        <v>1073</v>
      </c>
      <c r="E369" s="17" t="s">
        <v>1006</v>
      </c>
      <c r="F369" s="17" t="s">
        <v>1021</v>
      </c>
      <c r="G369" s="17" t="s">
        <v>1010</v>
      </c>
      <c r="H369" s="17" t="s">
        <v>1022</v>
      </c>
      <c r="I369" s="17" t="s">
        <v>1012</v>
      </c>
      <c r="J369" s="17" t="s">
        <v>1013</v>
      </c>
      <c r="K369" s="17" t="s">
        <v>1016</v>
      </c>
      <c r="L369" s="17" t="s">
        <v>1018</v>
      </c>
      <c r="M369" s="17" t="s">
        <v>1061</v>
      </c>
      <c r="N369" s="17" t="s">
        <v>1023</v>
      </c>
      <c r="O369" s="17" t="s">
        <v>1024</v>
      </c>
      <c r="P369" s="17" t="s">
        <v>1019</v>
      </c>
      <c r="Q369" s="17" t="s">
        <v>1032</v>
      </c>
      <c r="R369" s="17" t="s">
        <v>1026</v>
      </c>
      <c r="S369" s="17" t="s">
        <v>1035</v>
      </c>
      <c r="V369" s="17"/>
      <c r="W369" s="17"/>
      <c r="X369" s="17"/>
      <c r="Y369" s="17">
        <v>1219</v>
      </c>
    </row>
    <row r="370" spans="1:25">
      <c r="A370" s="17" t="s">
        <v>1733</v>
      </c>
      <c r="B370" s="17" t="s">
        <v>1096</v>
      </c>
      <c r="C370" s="17" t="s">
        <v>559</v>
      </c>
      <c r="D370" s="20" t="s">
        <v>1098</v>
      </c>
      <c r="E370" s="17" t="s">
        <v>1006</v>
      </c>
      <c r="F370" s="17" t="s">
        <v>1009</v>
      </c>
      <c r="G370" s="17" t="s">
        <v>1010</v>
      </c>
      <c r="H370" s="17" t="s">
        <v>1022</v>
      </c>
      <c r="I370" s="17" t="s">
        <v>1012</v>
      </c>
      <c r="J370" s="17" t="s">
        <v>997</v>
      </c>
      <c r="K370" s="17" t="s">
        <v>1013</v>
      </c>
      <c r="L370" s="17" t="s">
        <v>1060</v>
      </c>
      <c r="M370" s="17" t="s">
        <v>1015</v>
      </c>
      <c r="N370" s="17" t="s">
        <v>1016</v>
      </c>
      <c r="O370" s="17" t="s">
        <v>1018</v>
      </c>
      <c r="P370" s="17" t="s">
        <v>1061</v>
      </c>
      <c r="Q370" s="17" t="s">
        <v>1059</v>
      </c>
      <c r="R370" s="17" t="s">
        <v>1019</v>
      </c>
      <c r="S370" s="17" t="s">
        <v>1043</v>
      </c>
      <c r="T370" s="17" t="s">
        <v>1034</v>
      </c>
      <c r="U370" s="17"/>
      <c r="V370" s="17"/>
      <c r="W370" s="17"/>
      <c r="X370" s="17"/>
      <c r="Y370" s="17">
        <v>2429</v>
      </c>
    </row>
    <row r="371" spans="1:25">
      <c r="A371" s="17" t="s">
        <v>1734</v>
      </c>
      <c r="B371" s="17" t="s">
        <v>1096</v>
      </c>
      <c r="C371" s="17" t="s">
        <v>559</v>
      </c>
      <c r="D371" s="20" t="s">
        <v>1098</v>
      </c>
      <c r="E371" s="17" t="s">
        <v>1006</v>
      </c>
      <c r="F371" s="17" t="s">
        <v>1009</v>
      </c>
      <c r="G371" s="17" t="s">
        <v>1010</v>
      </c>
      <c r="H371" s="17" t="s">
        <v>1022</v>
      </c>
      <c r="I371" s="17" t="s">
        <v>1012</v>
      </c>
      <c r="J371" s="17" t="s">
        <v>997</v>
      </c>
      <c r="K371" s="17" t="s">
        <v>1013</v>
      </c>
      <c r="L371" s="17" t="s">
        <v>1060</v>
      </c>
      <c r="M371" s="17" t="s">
        <v>1015</v>
      </c>
      <c r="N371" s="17" t="s">
        <v>1016</v>
      </c>
      <c r="O371" s="17" t="s">
        <v>1018</v>
      </c>
      <c r="P371" s="17" t="s">
        <v>1061</v>
      </c>
      <c r="Q371" s="17" t="s">
        <v>1059</v>
      </c>
      <c r="R371" s="17" t="s">
        <v>1019</v>
      </c>
      <c r="S371" s="17" t="s">
        <v>1043</v>
      </c>
      <c r="T371" s="17" t="s">
        <v>1030</v>
      </c>
      <c r="U371" s="17"/>
      <c r="V371" s="17"/>
      <c r="W371" s="17"/>
      <c r="X371" s="17"/>
      <c r="Y371" s="17">
        <v>2009</v>
      </c>
    </row>
    <row r="372" spans="1:25">
      <c r="A372" s="17" t="s">
        <v>1735</v>
      </c>
      <c r="B372" s="17" t="s">
        <v>1096</v>
      </c>
      <c r="C372" s="17" t="s">
        <v>559</v>
      </c>
      <c r="D372" s="20" t="s">
        <v>1098</v>
      </c>
      <c r="E372" s="17" t="s">
        <v>1006</v>
      </c>
      <c r="F372" s="17" t="s">
        <v>1009</v>
      </c>
      <c r="G372" s="17" t="s">
        <v>1010</v>
      </c>
      <c r="H372" s="17" t="s">
        <v>1022</v>
      </c>
      <c r="I372" s="17" t="s">
        <v>1012</v>
      </c>
      <c r="J372" s="17" t="s">
        <v>997</v>
      </c>
      <c r="K372" s="17" t="s">
        <v>1013</v>
      </c>
      <c r="L372" s="17" t="s">
        <v>1060</v>
      </c>
      <c r="M372" s="17" t="s">
        <v>1015</v>
      </c>
      <c r="N372" s="17" t="s">
        <v>1016</v>
      </c>
      <c r="O372" s="17" t="s">
        <v>1018</v>
      </c>
      <c r="P372" s="17" t="s">
        <v>1061</v>
      </c>
      <c r="Q372" s="17" t="s">
        <v>1059</v>
      </c>
      <c r="R372" s="17" t="s">
        <v>1019</v>
      </c>
      <c r="S372" s="17" t="s">
        <v>1043</v>
      </c>
      <c r="T372" s="17" t="s">
        <v>1029</v>
      </c>
      <c r="U372" s="17"/>
      <c r="V372" s="17"/>
      <c r="W372" s="17"/>
      <c r="X372" s="17"/>
      <c r="Y372" s="17">
        <v>1489</v>
      </c>
    </row>
    <row r="373" spans="1:25">
      <c r="A373" s="17" t="s">
        <v>1083</v>
      </c>
      <c r="B373" s="17" t="s">
        <v>1082</v>
      </c>
      <c r="C373" s="17" t="s">
        <v>559</v>
      </c>
      <c r="D373" s="20" t="s">
        <v>1073</v>
      </c>
      <c r="E373" s="17" t="s">
        <v>1006</v>
      </c>
      <c r="F373" s="17" t="s">
        <v>1009</v>
      </c>
      <c r="G373" s="17" t="s">
        <v>1010</v>
      </c>
      <c r="H373" s="17" t="s">
        <v>1022</v>
      </c>
      <c r="I373" s="17" t="s">
        <v>1012</v>
      </c>
      <c r="J373" s="17" t="s">
        <v>997</v>
      </c>
      <c r="K373" s="17" t="s">
        <v>1013</v>
      </c>
      <c r="L373" s="17" t="s">
        <v>1060</v>
      </c>
      <c r="M373" s="17" t="s">
        <v>1015</v>
      </c>
      <c r="N373" s="17" t="s">
        <v>1016</v>
      </c>
      <c r="O373" s="17" t="s">
        <v>1018</v>
      </c>
      <c r="P373" s="17" t="s">
        <v>1061</v>
      </c>
      <c r="Q373" s="17" t="s">
        <v>1059</v>
      </c>
      <c r="R373" s="17" t="s">
        <v>1019</v>
      </c>
      <c r="S373" s="17" t="s">
        <v>1032</v>
      </c>
      <c r="T373" s="17" t="s">
        <v>1043</v>
      </c>
      <c r="U373" s="17" t="s">
        <v>1034</v>
      </c>
      <c r="V373" s="17"/>
      <c r="W373" s="17"/>
      <c r="X373" s="17"/>
      <c r="Y373" s="17">
        <v>2299</v>
      </c>
    </row>
    <row r="374" spans="1:25">
      <c r="A374" s="17" t="s">
        <v>1084</v>
      </c>
      <c r="B374" s="17" t="s">
        <v>1082</v>
      </c>
      <c r="C374" s="17" t="s">
        <v>559</v>
      </c>
      <c r="D374" s="20" t="s">
        <v>1073</v>
      </c>
      <c r="E374" s="17" t="s">
        <v>1006</v>
      </c>
      <c r="F374" s="17" t="s">
        <v>1009</v>
      </c>
      <c r="G374" s="17" t="s">
        <v>1010</v>
      </c>
      <c r="H374" s="17" t="s">
        <v>1022</v>
      </c>
      <c r="I374" s="17" t="s">
        <v>1012</v>
      </c>
      <c r="J374" s="17" t="s">
        <v>997</v>
      </c>
      <c r="K374" s="17" t="s">
        <v>1013</v>
      </c>
      <c r="L374" s="17" t="s">
        <v>1060</v>
      </c>
      <c r="M374" s="17" t="s">
        <v>1015</v>
      </c>
      <c r="N374" s="17" t="s">
        <v>1016</v>
      </c>
      <c r="O374" s="17" t="s">
        <v>1018</v>
      </c>
      <c r="P374" s="17" t="s">
        <v>1061</v>
      </c>
      <c r="Q374" s="17" t="s">
        <v>1059</v>
      </c>
      <c r="R374" s="17" t="s">
        <v>1019</v>
      </c>
      <c r="S374" s="17" t="s">
        <v>1032</v>
      </c>
      <c r="T374" s="17" t="s">
        <v>1043</v>
      </c>
      <c r="U374" s="17" t="s">
        <v>1030</v>
      </c>
      <c r="V374" s="17"/>
      <c r="W374" s="17"/>
      <c r="X374" s="17"/>
      <c r="Y374" s="17">
        <v>1879</v>
      </c>
    </row>
    <row r="375" spans="1:25">
      <c r="A375" s="17" t="s">
        <v>1085</v>
      </c>
      <c r="B375" s="17" t="s">
        <v>1082</v>
      </c>
      <c r="C375" s="17" t="s">
        <v>559</v>
      </c>
      <c r="D375" s="20" t="s">
        <v>1073</v>
      </c>
      <c r="E375" s="17" t="s">
        <v>1006</v>
      </c>
      <c r="F375" s="17" t="s">
        <v>1009</v>
      </c>
      <c r="G375" s="17" t="s">
        <v>1010</v>
      </c>
      <c r="H375" s="17" t="s">
        <v>1022</v>
      </c>
      <c r="I375" s="17" t="s">
        <v>1012</v>
      </c>
      <c r="J375" s="17" t="s">
        <v>997</v>
      </c>
      <c r="K375" s="17" t="s">
        <v>1013</v>
      </c>
      <c r="L375" s="17" t="s">
        <v>1060</v>
      </c>
      <c r="M375" s="17" t="s">
        <v>1015</v>
      </c>
      <c r="N375" s="17" t="s">
        <v>1016</v>
      </c>
      <c r="O375" s="17" t="s">
        <v>1018</v>
      </c>
      <c r="P375" s="17" t="s">
        <v>1061</v>
      </c>
      <c r="Q375" s="17" t="s">
        <v>1059</v>
      </c>
      <c r="R375" s="17" t="s">
        <v>1019</v>
      </c>
      <c r="S375" s="17" t="s">
        <v>1032</v>
      </c>
      <c r="T375" s="17" t="s">
        <v>1043</v>
      </c>
      <c r="U375" s="17" t="s">
        <v>1075</v>
      </c>
      <c r="V375" s="17"/>
      <c r="W375" s="17"/>
      <c r="X375" s="17"/>
      <c r="Y375" s="17">
        <v>1489</v>
      </c>
    </row>
    <row r="376" spans="1:25">
      <c r="A376" s="17" t="s">
        <v>1086</v>
      </c>
      <c r="B376" s="17" t="s">
        <v>1082</v>
      </c>
      <c r="C376" s="17" t="s">
        <v>559</v>
      </c>
      <c r="D376" s="20" t="s">
        <v>1073</v>
      </c>
      <c r="E376" s="17" t="s">
        <v>1006</v>
      </c>
      <c r="F376" s="17" t="s">
        <v>1009</v>
      </c>
      <c r="G376" s="17" t="s">
        <v>1010</v>
      </c>
      <c r="H376" s="17" t="s">
        <v>1022</v>
      </c>
      <c r="I376" s="17" t="s">
        <v>1012</v>
      </c>
      <c r="J376" s="17" t="s">
        <v>997</v>
      </c>
      <c r="K376" s="17" t="s">
        <v>1013</v>
      </c>
      <c r="L376" s="17" t="s">
        <v>1060</v>
      </c>
      <c r="M376" s="17" t="s">
        <v>1015</v>
      </c>
      <c r="N376" s="17" t="s">
        <v>1016</v>
      </c>
      <c r="O376" s="17" t="s">
        <v>1018</v>
      </c>
      <c r="P376" s="17" t="s">
        <v>1061</v>
      </c>
      <c r="Q376" s="17" t="s">
        <v>1059</v>
      </c>
      <c r="R376" s="17" t="s">
        <v>1019</v>
      </c>
      <c r="S376" s="17" t="s">
        <v>1032</v>
      </c>
      <c r="T376" s="17" t="s">
        <v>1043</v>
      </c>
      <c r="U376" s="17" t="s">
        <v>1029</v>
      </c>
      <c r="V376" s="17"/>
      <c r="W376" s="17"/>
      <c r="X376" s="17"/>
      <c r="Y376" s="17">
        <v>1379</v>
      </c>
    </row>
    <row r="377" spans="1:25">
      <c r="A377" s="17" t="s">
        <v>1087</v>
      </c>
      <c r="B377" s="17" t="s">
        <v>1082</v>
      </c>
      <c r="C377" s="17" t="s">
        <v>559</v>
      </c>
      <c r="D377" s="20" t="s">
        <v>1073</v>
      </c>
      <c r="E377" s="17" t="s">
        <v>1006</v>
      </c>
      <c r="F377" s="17" t="s">
        <v>1009</v>
      </c>
      <c r="G377" s="17" t="s">
        <v>1010</v>
      </c>
      <c r="H377" s="17" t="s">
        <v>1022</v>
      </c>
      <c r="I377" s="17" t="s">
        <v>1012</v>
      </c>
      <c r="J377" s="17" t="s">
        <v>997</v>
      </c>
      <c r="K377" s="17" t="s">
        <v>1013</v>
      </c>
      <c r="L377" s="17" t="s">
        <v>1060</v>
      </c>
      <c r="M377" s="17" t="s">
        <v>1015</v>
      </c>
      <c r="N377" s="17" t="s">
        <v>1016</v>
      </c>
      <c r="O377" s="17" t="s">
        <v>1018</v>
      </c>
      <c r="P377" s="17" t="s">
        <v>1061</v>
      </c>
      <c r="Q377" s="17" t="s">
        <v>1059</v>
      </c>
      <c r="R377" s="17" t="s">
        <v>1019</v>
      </c>
      <c r="S377" s="17" t="s">
        <v>1032</v>
      </c>
      <c r="T377" s="17" t="s">
        <v>1043</v>
      </c>
      <c r="U377" s="17" t="s">
        <v>1035</v>
      </c>
      <c r="V377" s="17"/>
      <c r="W377" s="17"/>
      <c r="X377" s="17"/>
      <c r="Y377" s="17">
        <v>1199</v>
      </c>
    </row>
    <row r="378" spans="1:25">
      <c r="A378" s="17" t="s">
        <v>1088</v>
      </c>
      <c r="B378" s="17" t="s">
        <v>1097</v>
      </c>
      <c r="C378" s="17" t="s">
        <v>559</v>
      </c>
      <c r="D378" s="20" t="s">
        <v>1098</v>
      </c>
      <c r="E378" s="17" t="s">
        <v>1006</v>
      </c>
      <c r="F378" s="17" t="s">
        <v>1009</v>
      </c>
      <c r="G378" s="17" t="s">
        <v>351</v>
      </c>
      <c r="H378" s="17" t="s">
        <v>1022</v>
      </c>
      <c r="I378" s="17" t="s">
        <v>1012</v>
      </c>
      <c r="J378" s="17" t="s">
        <v>997</v>
      </c>
      <c r="K378" s="17" t="s">
        <v>1013</v>
      </c>
      <c r="L378" s="17" t="s">
        <v>1060</v>
      </c>
      <c r="M378" s="17" t="s">
        <v>1015</v>
      </c>
      <c r="N378" s="17" t="s">
        <v>1016</v>
      </c>
      <c r="O378" s="17" t="s">
        <v>1018</v>
      </c>
      <c r="P378" s="17" t="s">
        <v>1061</v>
      </c>
      <c r="Q378" s="17" t="s">
        <v>1059</v>
      </c>
      <c r="R378" s="17" t="s">
        <v>1043</v>
      </c>
      <c r="S378" s="17" t="s">
        <v>1034</v>
      </c>
      <c r="U378" s="17"/>
      <c r="V378" s="17"/>
      <c r="W378" s="17"/>
      <c r="X378" s="17"/>
      <c r="Y378" s="17">
        <v>2169</v>
      </c>
    </row>
    <row r="379" spans="1:25">
      <c r="A379" s="17" t="s">
        <v>1089</v>
      </c>
      <c r="B379" s="17" t="s">
        <v>1097</v>
      </c>
      <c r="C379" s="17" t="s">
        <v>559</v>
      </c>
      <c r="D379" s="20" t="s">
        <v>1098</v>
      </c>
      <c r="E379" s="17" t="s">
        <v>1006</v>
      </c>
      <c r="F379" s="17" t="s">
        <v>1009</v>
      </c>
      <c r="G379" s="17" t="s">
        <v>351</v>
      </c>
      <c r="H379" s="17" t="s">
        <v>1022</v>
      </c>
      <c r="I379" s="17" t="s">
        <v>1012</v>
      </c>
      <c r="J379" s="17" t="s">
        <v>997</v>
      </c>
      <c r="K379" s="17" t="s">
        <v>1013</v>
      </c>
      <c r="L379" s="17" t="s">
        <v>1060</v>
      </c>
      <c r="M379" s="17" t="s">
        <v>1015</v>
      </c>
      <c r="N379" s="17" t="s">
        <v>1016</v>
      </c>
      <c r="O379" s="17" t="s">
        <v>1018</v>
      </c>
      <c r="P379" s="17" t="s">
        <v>1061</v>
      </c>
      <c r="Q379" s="17" t="s">
        <v>1059</v>
      </c>
      <c r="R379" s="17" t="s">
        <v>1043</v>
      </c>
      <c r="S379" s="17" t="s">
        <v>1030</v>
      </c>
      <c r="U379" s="17"/>
      <c r="V379" s="17"/>
      <c r="W379" s="17"/>
      <c r="X379" s="17"/>
      <c r="Y379" s="17">
        <v>1859</v>
      </c>
    </row>
    <row r="380" spans="1:25">
      <c r="A380" s="17" t="s">
        <v>1090</v>
      </c>
      <c r="B380" s="17" t="s">
        <v>1097</v>
      </c>
      <c r="C380" s="17" t="s">
        <v>559</v>
      </c>
      <c r="D380" s="20" t="s">
        <v>1098</v>
      </c>
      <c r="E380" s="17" t="s">
        <v>1006</v>
      </c>
      <c r="F380" s="17" t="s">
        <v>1009</v>
      </c>
      <c r="G380" s="17" t="s">
        <v>351</v>
      </c>
      <c r="H380" s="17" t="s">
        <v>1022</v>
      </c>
      <c r="I380" s="17" t="s">
        <v>1012</v>
      </c>
      <c r="J380" s="17" t="s">
        <v>997</v>
      </c>
      <c r="K380" s="17" t="s">
        <v>1013</v>
      </c>
      <c r="L380" s="17" t="s">
        <v>1060</v>
      </c>
      <c r="M380" s="17" t="s">
        <v>1015</v>
      </c>
      <c r="N380" s="17" t="s">
        <v>1016</v>
      </c>
      <c r="O380" s="17" t="s">
        <v>1018</v>
      </c>
      <c r="P380" s="17" t="s">
        <v>1061</v>
      </c>
      <c r="Q380" s="17" t="s">
        <v>1059</v>
      </c>
      <c r="R380" s="17" t="s">
        <v>1043</v>
      </c>
      <c r="S380" s="17" t="s">
        <v>1029</v>
      </c>
      <c r="U380" s="17"/>
      <c r="V380" s="17"/>
      <c r="W380" s="17"/>
      <c r="X380" s="17"/>
      <c r="Y380" s="17">
        <v>1369</v>
      </c>
    </row>
    <row r="381" spans="1:25">
      <c r="A381" s="17" t="s">
        <v>1736</v>
      </c>
      <c r="B381" s="17" t="s">
        <v>1095</v>
      </c>
      <c r="C381" s="17" t="s">
        <v>559</v>
      </c>
      <c r="D381" s="20" t="s">
        <v>1073</v>
      </c>
      <c r="E381" s="17" t="s">
        <v>1006</v>
      </c>
      <c r="F381" s="17" t="s">
        <v>1009</v>
      </c>
      <c r="G381" s="17" t="s">
        <v>351</v>
      </c>
      <c r="H381" s="17" t="s">
        <v>1022</v>
      </c>
      <c r="I381" s="17" t="s">
        <v>1012</v>
      </c>
      <c r="J381" s="17" t="s">
        <v>997</v>
      </c>
      <c r="K381" s="17" t="s">
        <v>1013</v>
      </c>
      <c r="L381" s="17" t="s">
        <v>1060</v>
      </c>
      <c r="M381" s="17" t="s">
        <v>1015</v>
      </c>
      <c r="N381" s="17" t="s">
        <v>1016</v>
      </c>
      <c r="O381" s="17" t="s">
        <v>1018</v>
      </c>
      <c r="P381" s="17" t="s">
        <v>1061</v>
      </c>
      <c r="Q381" s="17" t="s">
        <v>1059</v>
      </c>
      <c r="R381" s="17" t="s">
        <v>1043</v>
      </c>
      <c r="S381" s="17" t="s">
        <v>1034</v>
      </c>
      <c r="U381" s="17"/>
      <c r="V381" s="17"/>
      <c r="W381" s="17"/>
      <c r="X381" s="17"/>
      <c r="Y381" s="17">
        <v>2029</v>
      </c>
    </row>
    <row r="382" spans="1:25">
      <c r="A382" s="17" t="s">
        <v>1737</v>
      </c>
      <c r="B382" s="17" t="s">
        <v>1095</v>
      </c>
      <c r="C382" s="17" t="s">
        <v>559</v>
      </c>
      <c r="D382" s="20" t="s">
        <v>1073</v>
      </c>
      <c r="E382" s="17" t="s">
        <v>1006</v>
      </c>
      <c r="F382" s="17" t="s">
        <v>1009</v>
      </c>
      <c r="G382" s="17" t="s">
        <v>351</v>
      </c>
      <c r="H382" s="17" t="s">
        <v>1022</v>
      </c>
      <c r="I382" s="17" t="s">
        <v>1012</v>
      </c>
      <c r="J382" s="17" t="s">
        <v>997</v>
      </c>
      <c r="K382" s="17" t="s">
        <v>1013</v>
      </c>
      <c r="L382" s="17" t="s">
        <v>1060</v>
      </c>
      <c r="M382" s="17" t="s">
        <v>1015</v>
      </c>
      <c r="N382" s="17" t="s">
        <v>1016</v>
      </c>
      <c r="O382" s="17" t="s">
        <v>1018</v>
      </c>
      <c r="P382" s="17" t="s">
        <v>1061</v>
      </c>
      <c r="Q382" s="17" t="s">
        <v>1059</v>
      </c>
      <c r="R382" s="17" t="s">
        <v>1043</v>
      </c>
      <c r="S382" s="17" t="s">
        <v>1030</v>
      </c>
      <c r="U382" s="17"/>
      <c r="V382" s="17"/>
      <c r="W382" s="17"/>
      <c r="X382" s="17"/>
      <c r="Y382" s="17">
        <v>1749</v>
      </c>
    </row>
    <row r="383" spans="1:25">
      <c r="A383" s="17" t="s">
        <v>1091</v>
      </c>
      <c r="B383" s="17" t="s">
        <v>1095</v>
      </c>
      <c r="C383" s="17" t="s">
        <v>559</v>
      </c>
      <c r="D383" s="20" t="s">
        <v>1073</v>
      </c>
      <c r="E383" s="17" t="s">
        <v>1006</v>
      </c>
      <c r="F383" s="17" t="s">
        <v>1009</v>
      </c>
      <c r="G383" s="17" t="s">
        <v>351</v>
      </c>
      <c r="H383" s="17" t="s">
        <v>1022</v>
      </c>
      <c r="I383" s="17" t="s">
        <v>1012</v>
      </c>
      <c r="J383" s="17" t="s">
        <v>997</v>
      </c>
      <c r="K383" s="17" t="s">
        <v>1013</v>
      </c>
      <c r="L383" s="17" t="s">
        <v>1060</v>
      </c>
      <c r="M383" s="17" t="s">
        <v>1015</v>
      </c>
      <c r="N383" s="17" t="s">
        <v>1016</v>
      </c>
      <c r="O383" s="17" t="s">
        <v>1018</v>
      </c>
      <c r="P383" s="17" t="s">
        <v>1061</v>
      </c>
      <c r="Q383" s="17" t="s">
        <v>1059</v>
      </c>
      <c r="R383" s="17" t="s">
        <v>1043</v>
      </c>
      <c r="S383" s="17" t="s">
        <v>1075</v>
      </c>
      <c r="U383" s="17"/>
      <c r="V383" s="17"/>
      <c r="W383" s="17"/>
      <c r="X383" s="17"/>
      <c r="Y383" s="17">
        <v>1379</v>
      </c>
    </row>
    <row r="384" spans="1:25">
      <c r="A384" s="17" t="s">
        <v>1738</v>
      </c>
      <c r="B384" s="17" t="s">
        <v>1095</v>
      </c>
      <c r="C384" s="17" t="s">
        <v>559</v>
      </c>
      <c r="D384" s="20" t="s">
        <v>1073</v>
      </c>
      <c r="E384" s="17" t="s">
        <v>1006</v>
      </c>
      <c r="F384" s="17" t="s">
        <v>1009</v>
      </c>
      <c r="G384" s="17" t="s">
        <v>351</v>
      </c>
      <c r="H384" s="17" t="s">
        <v>1022</v>
      </c>
      <c r="I384" s="17" t="s">
        <v>1012</v>
      </c>
      <c r="J384" s="17" t="s">
        <v>997</v>
      </c>
      <c r="K384" s="17" t="s">
        <v>1013</v>
      </c>
      <c r="L384" s="17" t="s">
        <v>1060</v>
      </c>
      <c r="M384" s="17" t="s">
        <v>1015</v>
      </c>
      <c r="N384" s="17" t="s">
        <v>1016</v>
      </c>
      <c r="O384" s="17" t="s">
        <v>1018</v>
      </c>
      <c r="P384" s="17" t="s">
        <v>1061</v>
      </c>
      <c r="Q384" s="17" t="s">
        <v>1059</v>
      </c>
      <c r="R384" s="17" t="s">
        <v>1043</v>
      </c>
      <c r="S384" s="17" t="s">
        <v>1029</v>
      </c>
      <c r="U384" s="17"/>
      <c r="V384" s="17"/>
      <c r="W384" s="17"/>
      <c r="X384" s="17"/>
      <c r="Y384" s="17">
        <v>1259</v>
      </c>
    </row>
    <row r="385" spans="1:25">
      <c r="A385" s="17" t="s">
        <v>1739</v>
      </c>
      <c r="B385" s="17" t="s">
        <v>1095</v>
      </c>
      <c r="C385" s="17" t="s">
        <v>559</v>
      </c>
      <c r="D385" s="20" t="s">
        <v>1073</v>
      </c>
      <c r="E385" s="17" t="s">
        <v>1006</v>
      </c>
      <c r="F385" s="17" t="s">
        <v>1009</v>
      </c>
      <c r="G385" s="17" t="s">
        <v>351</v>
      </c>
      <c r="H385" s="17" t="s">
        <v>1022</v>
      </c>
      <c r="I385" s="17" t="s">
        <v>1012</v>
      </c>
      <c r="J385" s="17" t="s">
        <v>997</v>
      </c>
      <c r="K385" s="17" t="s">
        <v>1013</v>
      </c>
      <c r="L385" s="17" t="s">
        <v>1060</v>
      </c>
      <c r="M385" s="17" t="s">
        <v>1015</v>
      </c>
      <c r="N385" s="17" t="s">
        <v>1016</v>
      </c>
      <c r="O385" s="17" t="s">
        <v>1018</v>
      </c>
      <c r="P385" s="17" t="s">
        <v>1061</v>
      </c>
      <c r="Q385" s="17" t="s">
        <v>1059</v>
      </c>
      <c r="R385" s="17" t="s">
        <v>1043</v>
      </c>
      <c r="S385" s="17" t="s">
        <v>1035</v>
      </c>
      <c r="U385" s="17"/>
      <c r="V385" s="17"/>
      <c r="W385" s="17"/>
      <c r="X385" s="17"/>
      <c r="Y385" s="17">
        <v>1129</v>
      </c>
    </row>
    <row r="386" spans="1:25">
      <c r="A386" s="17" t="s">
        <v>1092</v>
      </c>
      <c r="B386" s="17" t="s">
        <v>1095</v>
      </c>
      <c r="C386" s="17" t="s">
        <v>559</v>
      </c>
      <c r="D386" s="20" t="s">
        <v>1073</v>
      </c>
      <c r="E386" s="17" t="s">
        <v>1006</v>
      </c>
      <c r="F386" s="17" t="s">
        <v>1009</v>
      </c>
      <c r="G386" s="17" t="s">
        <v>351</v>
      </c>
      <c r="H386" s="17" t="s">
        <v>1022</v>
      </c>
      <c r="I386" s="17" t="s">
        <v>1012</v>
      </c>
      <c r="J386" s="17" t="s">
        <v>997</v>
      </c>
      <c r="K386" s="17" t="s">
        <v>1013</v>
      </c>
      <c r="L386" s="17" t="s">
        <v>1060</v>
      </c>
      <c r="M386" s="17" t="s">
        <v>1015</v>
      </c>
      <c r="N386" s="17" t="s">
        <v>1016</v>
      </c>
      <c r="O386" s="17" t="s">
        <v>1018</v>
      </c>
      <c r="P386" s="17" t="s">
        <v>1061</v>
      </c>
      <c r="Q386" s="17" t="s">
        <v>1059</v>
      </c>
      <c r="R386" s="17" t="s">
        <v>1043</v>
      </c>
      <c r="S386" s="17" t="s">
        <v>1103</v>
      </c>
      <c r="U386" s="17"/>
      <c r="V386" s="17"/>
      <c r="W386" s="17"/>
      <c r="X386" s="17"/>
      <c r="Y386" s="17">
        <v>1029</v>
      </c>
    </row>
    <row r="387" spans="1:25">
      <c r="A387" s="17" t="s">
        <v>1093</v>
      </c>
      <c r="B387" s="17" t="s">
        <v>1094</v>
      </c>
      <c r="C387" s="17" t="s">
        <v>1006</v>
      </c>
      <c r="D387" s="17" t="s">
        <v>1009</v>
      </c>
      <c r="E387" s="17" t="s">
        <v>351</v>
      </c>
      <c r="F387" s="17" t="s">
        <v>1104</v>
      </c>
      <c r="G387" s="17" t="s">
        <v>1043</v>
      </c>
      <c r="H387" s="17" t="s">
        <v>1016</v>
      </c>
      <c r="I387" s="17" t="s">
        <v>1018</v>
      </c>
      <c r="J387" s="17" t="s">
        <v>1022</v>
      </c>
      <c r="K387" s="17" t="s">
        <v>997</v>
      </c>
      <c r="L387" s="17" t="s">
        <v>1105</v>
      </c>
      <c r="M387" s="17" t="s">
        <v>1013</v>
      </c>
      <c r="N387" s="17" t="s">
        <v>1060</v>
      </c>
      <c r="O387" s="17" t="s">
        <v>1106</v>
      </c>
      <c r="P387" s="17" t="s">
        <v>1107</v>
      </c>
      <c r="Q387" s="17" t="s">
        <v>1108</v>
      </c>
      <c r="R387" s="17" t="s">
        <v>1109</v>
      </c>
      <c r="S387" s="17" t="s">
        <v>1110</v>
      </c>
      <c r="T387" s="17" t="s">
        <v>1111</v>
      </c>
      <c r="U387" s="17"/>
      <c r="V387" s="17"/>
      <c r="W387" s="17"/>
      <c r="X387" s="17"/>
      <c r="Y387" s="17">
        <v>4799</v>
      </c>
    </row>
    <row r="388" spans="1:25">
      <c r="A388" s="17" t="s">
        <v>1112</v>
      </c>
      <c r="B388" s="17" t="s">
        <v>1113</v>
      </c>
      <c r="C388" s="17" t="s">
        <v>1116</v>
      </c>
      <c r="D388" s="17" t="s">
        <v>1118</v>
      </c>
      <c r="E388" s="17" t="s">
        <v>1120</v>
      </c>
      <c r="F388" s="17" t="s">
        <v>1121</v>
      </c>
      <c r="G388" s="17" t="s">
        <v>1122</v>
      </c>
      <c r="H388" s="17" t="s">
        <v>1123</v>
      </c>
      <c r="I388" s="17" t="s">
        <v>1124</v>
      </c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>
        <v>269</v>
      </c>
    </row>
    <row r="389" spans="1:25">
      <c r="A389" s="17" t="s">
        <v>1114</v>
      </c>
      <c r="B389" s="17" t="s">
        <v>1115</v>
      </c>
      <c r="C389" s="17" t="s">
        <v>1117</v>
      </c>
      <c r="D389" s="17" t="s">
        <v>1119</v>
      </c>
      <c r="E389" s="17" t="s">
        <v>1120</v>
      </c>
      <c r="F389" s="17" t="s">
        <v>1121</v>
      </c>
      <c r="G389" s="17" t="s">
        <v>1122</v>
      </c>
      <c r="H389" s="17" t="s">
        <v>1123</v>
      </c>
      <c r="I389" s="17" t="s">
        <v>1124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>
        <v>229</v>
      </c>
    </row>
    <row r="390" spans="1:25">
      <c r="A390" s="17" t="s">
        <v>1125</v>
      </c>
      <c r="B390" s="17" t="s">
        <v>1129</v>
      </c>
      <c r="C390" s="17" t="s">
        <v>1132</v>
      </c>
      <c r="D390" s="17" t="s">
        <v>1133</v>
      </c>
      <c r="E390" s="17" t="s">
        <v>1134</v>
      </c>
      <c r="F390" s="17" t="s">
        <v>1135</v>
      </c>
      <c r="G390" s="17" t="s">
        <v>1136</v>
      </c>
      <c r="H390" s="17" t="s">
        <v>1147</v>
      </c>
      <c r="I390" s="17" t="s">
        <v>1137</v>
      </c>
      <c r="J390" s="17" t="s">
        <v>1138</v>
      </c>
      <c r="K390" s="17" t="s">
        <v>1139</v>
      </c>
      <c r="L390" s="17" t="s">
        <v>1140</v>
      </c>
      <c r="M390" s="17" t="s">
        <v>1141</v>
      </c>
      <c r="N390" s="17" t="s">
        <v>1142</v>
      </c>
      <c r="O390" s="17" t="s">
        <v>1143</v>
      </c>
      <c r="P390" s="17" t="s">
        <v>1154</v>
      </c>
      <c r="Q390" s="17" t="s">
        <v>1144</v>
      </c>
      <c r="R390" s="17" t="s">
        <v>1145</v>
      </c>
      <c r="S390" s="17" t="s">
        <v>1146</v>
      </c>
      <c r="T390" s="17"/>
      <c r="U390" s="17"/>
      <c r="V390" s="17"/>
      <c r="W390" s="17"/>
      <c r="X390" s="17"/>
      <c r="Y390" s="17">
        <v>549</v>
      </c>
    </row>
    <row r="391" spans="1:25">
      <c r="A391" s="17" t="s">
        <v>1148</v>
      </c>
      <c r="B391" s="17" t="s">
        <v>1130</v>
      </c>
      <c r="C391" s="17" t="s">
        <v>1132</v>
      </c>
      <c r="D391" s="17" t="s">
        <v>1153</v>
      </c>
      <c r="E391" s="17" t="s">
        <v>1135</v>
      </c>
      <c r="F391" s="17" t="s">
        <v>1136</v>
      </c>
      <c r="G391" s="17" t="s">
        <v>1137</v>
      </c>
      <c r="H391" s="17" t="s">
        <v>1143</v>
      </c>
      <c r="I391" s="17" t="s">
        <v>1154</v>
      </c>
      <c r="J391" s="17" t="s">
        <v>1144</v>
      </c>
      <c r="K391" s="17" t="s">
        <v>1145</v>
      </c>
      <c r="L391" s="17" t="s">
        <v>1146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>
        <v>499</v>
      </c>
    </row>
    <row r="392" spans="1:25">
      <c r="A392" s="17" t="s">
        <v>1126</v>
      </c>
      <c r="B392" s="17" t="s">
        <v>1129</v>
      </c>
      <c r="C392" s="17" t="s">
        <v>1151</v>
      </c>
      <c r="D392" s="17" t="s">
        <v>1133</v>
      </c>
      <c r="E392" s="17" t="s">
        <v>1134</v>
      </c>
      <c r="F392" s="17" t="s">
        <v>1135</v>
      </c>
      <c r="G392" s="17" t="s">
        <v>1136</v>
      </c>
      <c r="H392" s="17" t="s">
        <v>1147</v>
      </c>
      <c r="I392" s="17" t="s">
        <v>1137</v>
      </c>
      <c r="J392" s="17" t="s">
        <v>1138</v>
      </c>
      <c r="K392" s="17" t="s">
        <v>1139</v>
      </c>
      <c r="L392" s="17" t="s">
        <v>1140</v>
      </c>
      <c r="M392" s="17" t="s">
        <v>1141</v>
      </c>
      <c r="N392" s="17" t="s">
        <v>1142</v>
      </c>
      <c r="O392" s="17" t="s">
        <v>1143</v>
      </c>
      <c r="P392" s="17" t="s">
        <v>1154</v>
      </c>
      <c r="Q392" s="17" t="s">
        <v>1144</v>
      </c>
      <c r="R392" s="17" t="s">
        <v>1145</v>
      </c>
      <c r="S392" s="17" t="s">
        <v>1146</v>
      </c>
      <c r="T392" s="17"/>
      <c r="U392" s="17"/>
      <c r="V392" s="17"/>
      <c r="W392" s="17"/>
      <c r="X392" s="17"/>
      <c r="Y392" s="17">
        <v>479</v>
      </c>
    </row>
    <row r="393" spans="1:25">
      <c r="A393" s="17" t="s">
        <v>1127</v>
      </c>
      <c r="B393" s="17" t="s">
        <v>1130</v>
      </c>
      <c r="C393" s="17" t="s">
        <v>1151</v>
      </c>
      <c r="D393" s="17" t="s">
        <v>1153</v>
      </c>
      <c r="E393" s="17" t="s">
        <v>1135</v>
      </c>
      <c r="F393" s="17" t="s">
        <v>1136</v>
      </c>
      <c r="G393" s="17" t="s">
        <v>1137</v>
      </c>
      <c r="H393" s="17" t="s">
        <v>1143</v>
      </c>
      <c r="I393" s="17" t="s">
        <v>1154</v>
      </c>
      <c r="J393" s="17" t="s">
        <v>1144</v>
      </c>
      <c r="K393" s="17" t="s">
        <v>1145</v>
      </c>
      <c r="L393" s="17" t="s">
        <v>1146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>
        <v>449</v>
      </c>
    </row>
    <row r="394" spans="1:25">
      <c r="A394" s="17" t="s">
        <v>1149</v>
      </c>
      <c r="B394" s="17" t="s">
        <v>1130</v>
      </c>
      <c r="C394" s="17" t="s">
        <v>1151</v>
      </c>
      <c r="D394" s="17" t="s">
        <v>1153</v>
      </c>
      <c r="E394" s="17" t="s">
        <v>1135</v>
      </c>
      <c r="F394" s="17" t="s">
        <v>1136</v>
      </c>
      <c r="G394" s="17" t="s">
        <v>1137</v>
      </c>
      <c r="H394" s="17" t="s">
        <v>1143</v>
      </c>
      <c r="I394" s="17" t="s">
        <v>1154</v>
      </c>
      <c r="J394" s="17" t="s">
        <v>1144</v>
      </c>
      <c r="K394" s="17" t="s">
        <v>1145</v>
      </c>
      <c r="L394" s="17" t="s">
        <v>1146</v>
      </c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>
        <v>419</v>
      </c>
    </row>
    <row r="395" spans="1:25">
      <c r="A395" s="17" t="s">
        <v>1150</v>
      </c>
      <c r="B395" s="17" t="s">
        <v>1130</v>
      </c>
      <c r="C395" s="17" t="s">
        <v>1152</v>
      </c>
      <c r="D395" s="17" t="s">
        <v>1153</v>
      </c>
      <c r="E395" s="17" t="s">
        <v>1135</v>
      </c>
      <c r="F395" s="17" t="s">
        <v>1136</v>
      </c>
      <c r="G395" s="17" t="s">
        <v>1137</v>
      </c>
      <c r="H395" s="17" t="s">
        <v>1143</v>
      </c>
      <c r="I395" s="17" t="s">
        <v>1154</v>
      </c>
      <c r="J395" s="17" t="s">
        <v>1144</v>
      </c>
      <c r="K395" s="17" t="s">
        <v>1145</v>
      </c>
      <c r="L395" s="17" t="s">
        <v>1146</v>
      </c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>
        <v>379</v>
      </c>
    </row>
    <row r="396" spans="1:25">
      <c r="A396" s="17" t="s">
        <v>1128</v>
      </c>
      <c r="B396" s="17" t="s">
        <v>1131</v>
      </c>
      <c r="C396" s="17" t="s">
        <v>1155</v>
      </c>
      <c r="D396" s="17" t="s">
        <v>1156</v>
      </c>
      <c r="E396" s="17" t="s">
        <v>1157</v>
      </c>
      <c r="F396" s="17" t="s">
        <v>1158</v>
      </c>
      <c r="G396" s="17" t="s">
        <v>1159</v>
      </c>
      <c r="H396" s="17" t="s">
        <v>1161</v>
      </c>
      <c r="I396" s="17" t="s">
        <v>1160</v>
      </c>
      <c r="J396" s="17" t="s">
        <v>1162</v>
      </c>
      <c r="K396" s="17" t="s">
        <v>1163</v>
      </c>
      <c r="L396" s="17" t="s">
        <v>1164</v>
      </c>
      <c r="M396" s="17" t="s">
        <v>1165</v>
      </c>
      <c r="N396" s="17" t="s">
        <v>1166</v>
      </c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>
        <v>239</v>
      </c>
    </row>
    <row r="397" spans="1:25">
      <c r="A397" s="17" t="s">
        <v>1740</v>
      </c>
      <c r="B397" s="17" t="s">
        <v>1167</v>
      </c>
      <c r="C397" s="17" t="s">
        <v>1168</v>
      </c>
      <c r="D397" s="17" t="s">
        <v>1169</v>
      </c>
      <c r="E397" s="17" t="s">
        <v>1175</v>
      </c>
      <c r="F397" s="17" t="s">
        <v>1247</v>
      </c>
      <c r="G397" s="17" t="s">
        <v>1170</v>
      </c>
      <c r="H397" s="17" t="s">
        <v>1246</v>
      </c>
      <c r="I397" s="17" t="s">
        <v>1172</v>
      </c>
      <c r="J397" s="17" t="s">
        <v>1171</v>
      </c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>
      <c r="A398" s="17" t="s">
        <v>1282</v>
      </c>
      <c r="B398" s="17" t="s">
        <v>1167</v>
      </c>
      <c r="C398" s="17" t="s">
        <v>1168</v>
      </c>
      <c r="D398" s="17" t="s">
        <v>1169</v>
      </c>
      <c r="E398" s="17" t="s">
        <v>1175</v>
      </c>
      <c r="F398" s="17" t="s">
        <v>1247</v>
      </c>
      <c r="G398" s="17" t="s">
        <v>1170</v>
      </c>
      <c r="H398" s="17" t="s">
        <v>1246</v>
      </c>
      <c r="I398" s="17" t="s">
        <v>1172</v>
      </c>
      <c r="J398" s="17" t="s">
        <v>1171</v>
      </c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17">
        <v>229</v>
      </c>
    </row>
    <row r="399" spans="1:25">
      <c r="A399" s="17" t="s">
        <v>1968</v>
      </c>
      <c r="B399" s="17" t="s">
        <v>1969</v>
      </c>
      <c r="C399" s="17" t="s">
        <v>1168</v>
      </c>
      <c r="D399" s="17" t="s">
        <v>1174</v>
      </c>
      <c r="E399" s="17" t="s">
        <v>1175</v>
      </c>
      <c r="F399" s="17" t="s">
        <v>1248</v>
      </c>
      <c r="G399" s="17" t="s">
        <v>1170</v>
      </c>
      <c r="H399" s="17" t="s">
        <v>1246</v>
      </c>
      <c r="I399" s="17" t="s">
        <v>1172</v>
      </c>
      <c r="J399" s="17" t="s">
        <v>1171</v>
      </c>
      <c r="K399" t="s">
        <v>1249</v>
      </c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17">
        <v>219</v>
      </c>
    </row>
    <row r="400" spans="1:25">
      <c r="A400" s="17" t="s">
        <v>1287</v>
      </c>
      <c r="B400" s="17" t="s">
        <v>1173</v>
      </c>
      <c r="C400" s="17" t="s">
        <v>1168</v>
      </c>
      <c r="D400" s="17" t="s">
        <v>1169</v>
      </c>
      <c r="E400" s="17" t="s">
        <v>1176</v>
      </c>
      <c r="F400" s="17" t="s">
        <v>1247</v>
      </c>
      <c r="G400" s="17" t="s">
        <v>1170</v>
      </c>
      <c r="H400" s="17" t="s">
        <v>1246</v>
      </c>
      <c r="I400" s="17" t="s">
        <v>1172</v>
      </c>
      <c r="J400" s="17" t="s">
        <v>1171</v>
      </c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17">
        <v>199</v>
      </c>
    </row>
    <row r="401" spans="1:25">
      <c r="A401" s="17" t="s">
        <v>1741</v>
      </c>
      <c r="B401" s="17" t="s">
        <v>1742</v>
      </c>
      <c r="C401" s="17" t="s">
        <v>1168</v>
      </c>
      <c r="D401" s="17" t="s">
        <v>1169</v>
      </c>
      <c r="E401" s="17" t="s">
        <v>1176</v>
      </c>
      <c r="F401" s="17" t="s">
        <v>1247</v>
      </c>
      <c r="G401" s="17" t="s">
        <v>1170</v>
      </c>
      <c r="H401" s="17" t="s">
        <v>1246</v>
      </c>
      <c r="I401" s="17" t="s">
        <v>1172</v>
      </c>
      <c r="J401" s="17" t="s">
        <v>1171</v>
      </c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17">
        <v>149</v>
      </c>
    </row>
    <row r="402" spans="1:25">
      <c r="A402" s="17" t="s">
        <v>1743</v>
      </c>
      <c r="B402" s="17" t="s">
        <v>1744</v>
      </c>
      <c r="C402" s="17" t="s">
        <v>1178</v>
      </c>
      <c r="D402" s="17" t="s">
        <v>1179</v>
      </c>
      <c r="E402" s="17" t="s">
        <v>1255</v>
      </c>
      <c r="F402" s="17" t="s">
        <v>1321</v>
      </c>
      <c r="G402" s="17" t="s">
        <v>1182</v>
      </c>
      <c r="H402" s="17" t="s">
        <v>1171</v>
      </c>
      <c r="I402" s="17" t="s">
        <v>1180</v>
      </c>
      <c r="J402" s="17" t="s">
        <v>1181</v>
      </c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17"/>
    </row>
    <row r="403" spans="1:25">
      <c r="A403" s="17" t="s">
        <v>1745</v>
      </c>
      <c r="B403" s="17" t="s">
        <v>1177</v>
      </c>
      <c r="C403" s="17" t="s">
        <v>1178</v>
      </c>
      <c r="D403" s="17" t="s">
        <v>1179</v>
      </c>
      <c r="E403" s="17" t="s">
        <v>1255</v>
      </c>
      <c r="F403" s="17" t="s">
        <v>1321</v>
      </c>
      <c r="G403" s="17" t="s">
        <v>1182</v>
      </c>
      <c r="H403" s="17" t="s">
        <v>1171</v>
      </c>
      <c r="I403" s="17" t="s">
        <v>1180</v>
      </c>
      <c r="J403" s="17" t="s">
        <v>1181</v>
      </c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17">
        <v>129</v>
      </c>
    </row>
    <row r="404" spans="1:25">
      <c r="A404" s="17" t="s">
        <v>1283</v>
      </c>
      <c r="B404" s="17" t="s">
        <v>1190</v>
      </c>
      <c r="C404" s="17" t="s">
        <v>1178</v>
      </c>
      <c r="D404" s="17" t="s">
        <v>1179</v>
      </c>
      <c r="E404" s="17" t="s">
        <v>1254</v>
      </c>
      <c r="F404" s="17" t="s">
        <v>1321</v>
      </c>
      <c r="G404" s="17" t="s">
        <v>1182</v>
      </c>
      <c r="H404" s="17" t="s">
        <v>1171</v>
      </c>
      <c r="I404" s="17" t="s">
        <v>1180</v>
      </c>
      <c r="J404" s="17" t="s">
        <v>1181</v>
      </c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17">
        <v>129</v>
      </c>
    </row>
    <row r="405" spans="1:25">
      <c r="A405" s="17" t="s">
        <v>1746</v>
      </c>
      <c r="B405" s="17" t="s">
        <v>1747</v>
      </c>
      <c r="C405" s="17" t="s">
        <v>1178</v>
      </c>
      <c r="D405" s="17" t="s">
        <v>1183</v>
      </c>
      <c r="E405" s="17" t="s">
        <v>1253</v>
      </c>
      <c r="F405" s="17" t="s">
        <v>1321</v>
      </c>
      <c r="G405" s="17" t="s">
        <v>1185</v>
      </c>
      <c r="H405" s="17" t="s">
        <v>1171</v>
      </c>
      <c r="I405" s="17" t="s">
        <v>1180</v>
      </c>
      <c r="J405" s="17" t="s">
        <v>1181</v>
      </c>
      <c r="K405" s="17" t="s">
        <v>1184</v>
      </c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17">
        <v>129</v>
      </c>
    </row>
    <row r="406" spans="1:25">
      <c r="A406" s="17" t="s">
        <v>1748</v>
      </c>
      <c r="B406" s="17" t="s">
        <v>1749</v>
      </c>
      <c r="C406" s="17" t="s">
        <v>1178</v>
      </c>
      <c r="D406" s="17" t="s">
        <v>1183</v>
      </c>
      <c r="E406" s="17" t="s">
        <v>1253</v>
      </c>
      <c r="F406" s="17" t="s">
        <v>1321</v>
      </c>
      <c r="G406" s="17" t="s">
        <v>1185</v>
      </c>
      <c r="H406" s="17" t="s">
        <v>1171</v>
      </c>
      <c r="I406" s="17" t="s">
        <v>1180</v>
      </c>
      <c r="J406" s="17" t="s">
        <v>1181</v>
      </c>
      <c r="K406" s="17" t="s">
        <v>1184</v>
      </c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17">
        <v>129</v>
      </c>
    </row>
    <row r="407" spans="1:25">
      <c r="A407" s="17" t="s">
        <v>1284</v>
      </c>
      <c r="B407" s="17" t="s">
        <v>1186</v>
      </c>
      <c r="C407" s="17" t="s">
        <v>1178</v>
      </c>
      <c r="D407" s="17" t="s">
        <v>1183</v>
      </c>
      <c r="E407" s="17" t="s">
        <v>1250</v>
      </c>
      <c r="F407" s="17" t="s">
        <v>1321</v>
      </c>
      <c r="G407" s="17" t="s">
        <v>1182</v>
      </c>
      <c r="H407" s="17" t="s">
        <v>1171</v>
      </c>
      <c r="I407" s="17" t="s">
        <v>1180</v>
      </c>
      <c r="J407" s="17" t="s">
        <v>1181</v>
      </c>
      <c r="K407" s="17" t="s">
        <v>1256</v>
      </c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17">
        <v>109</v>
      </c>
    </row>
    <row r="408" spans="1:25">
      <c r="A408" s="17" t="s">
        <v>1285</v>
      </c>
      <c r="B408" s="17" t="s">
        <v>1187</v>
      </c>
      <c r="C408" s="17" t="s">
        <v>1178</v>
      </c>
      <c r="D408" s="17" t="s">
        <v>1183</v>
      </c>
      <c r="E408" s="17" t="s">
        <v>1251</v>
      </c>
      <c r="F408" s="17" t="s">
        <v>1321</v>
      </c>
      <c r="G408" s="17" t="s">
        <v>1182</v>
      </c>
      <c r="H408" s="17" t="s">
        <v>1171</v>
      </c>
      <c r="I408" s="17" t="s">
        <v>1180</v>
      </c>
      <c r="J408" s="17" t="s">
        <v>1181</v>
      </c>
      <c r="K408" s="17" t="s">
        <v>1256</v>
      </c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17">
        <v>89</v>
      </c>
    </row>
    <row r="409" spans="1:25">
      <c r="A409" s="17" t="s">
        <v>1286</v>
      </c>
      <c r="B409" s="17" t="s">
        <v>1188</v>
      </c>
      <c r="C409" s="17" t="s">
        <v>1191</v>
      </c>
      <c r="D409" s="17" t="s">
        <v>1192</v>
      </c>
      <c r="E409" s="17" t="s">
        <v>1252</v>
      </c>
      <c r="F409" s="17" t="s">
        <v>1321</v>
      </c>
      <c r="G409" s="17" t="s">
        <v>1182</v>
      </c>
      <c r="H409" s="17" t="s">
        <v>1171</v>
      </c>
      <c r="I409" s="17" t="s">
        <v>1180</v>
      </c>
      <c r="J409" s="17" t="s">
        <v>1181</v>
      </c>
      <c r="K409" s="17" t="s">
        <v>1184</v>
      </c>
      <c r="L409" s="23"/>
      <c r="M409" s="24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17">
        <v>149</v>
      </c>
    </row>
    <row r="410" spans="1:25">
      <c r="A410" s="17" t="s">
        <v>1750</v>
      </c>
      <c r="B410" s="17" t="s">
        <v>1751</v>
      </c>
      <c r="C410" s="17" t="s">
        <v>1178</v>
      </c>
      <c r="D410" s="17" t="s">
        <v>1183</v>
      </c>
      <c r="E410" s="17" t="s">
        <v>1253</v>
      </c>
      <c r="F410" s="17" t="s">
        <v>1321</v>
      </c>
      <c r="G410" s="17" t="s">
        <v>1185</v>
      </c>
      <c r="H410" s="17" t="s">
        <v>1171</v>
      </c>
      <c r="I410" s="17" t="s">
        <v>1180</v>
      </c>
      <c r="J410" s="17" t="s">
        <v>1181</v>
      </c>
      <c r="K410" s="17" t="s">
        <v>1184</v>
      </c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17">
        <v>129</v>
      </c>
    </row>
    <row r="411" spans="1:25">
      <c r="A411" s="17" t="s">
        <v>1288</v>
      </c>
      <c r="B411" s="17" t="s">
        <v>1189</v>
      </c>
      <c r="C411" s="17" t="s">
        <v>1178</v>
      </c>
      <c r="D411" s="17" t="s">
        <v>1179</v>
      </c>
      <c r="E411" s="17" t="s">
        <v>1254</v>
      </c>
      <c r="F411" s="17" t="s">
        <v>1321</v>
      </c>
      <c r="G411" s="17" t="s">
        <v>1182</v>
      </c>
      <c r="H411" s="17" t="s">
        <v>1171</v>
      </c>
      <c r="I411" s="17" t="s">
        <v>1180</v>
      </c>
      <c r="J411" s="17" t="s">
        <v>1181</v>
      </c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17">
        <v>119</v>
      </c>
    </row>
    <row r="412" spans="1:25">
      <c r="A412" s="17" t="s">
        <v>1752</v>
      </c>
      <c r="B412" s="17" t="s">
        <v>1753</v>
      </c>
      <c r="C412" s="17" t="s">
        <v>1196</v>
      </c>
      <c r="D412" s="17" t="s">
        <v>1199</v>
      </c>
      <c r="E412" s="17" t="s">
        <v>1200</v>
      </c>
      <c r="F412" s="17" t="s">
        <v>1201</v>
      </c>
      <c r="G412" s="17" t="s">
        <v>1202</v>
      </c>
      <c r="H412" s="17" t="s">
        <v>1203</v>
      </c>
      <c r="I412" s="17" t="s">
        <v>1204</v>
      </c>
      <c r="J412" s="17" t="s">
        <v>1205</v>
      </c>
      <c r="K412" s="17" t="s">
        <v>1206</v>
      </c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17"/>
    </row>
    <row r="413" spans="1:25">
      <c r="A413" s="17" t="s">
        <v>1754</v>
      </c>
      <c r="B413" s="17" t="s">
        <v>1753</v>
      </c>
      <c r="C413" s="17" t="s">
        <v>1196</v>
      </c>
      <c r="D413" s="17" t="s">
        <v>1199</v>
      </c>
      <c r="E413" s="17" t="s">
        <v>1200</v>
      </c>
      <c r="F413" s="17" t="s">
        <v>1201</v>
      </c>
      <c r="G413" s="17" t="s">
        <v>1202</v>
      </c>
      <c r="H413" s="17" t="s">
        <v>1203</v>
      </c>
      <c r="I413" s="17" t="s">
        <v>1204</v>
      </c>
      <c r="J413" s="17" t="s">
        <v>1205</v>
      </c>
      <c r="K413" s="17" t="s">
        <v>1206</v>
      </c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17"/>
    </row>
    <row r="414" spans="1:25">
      <c r="A414" s="17" t="s">
        <v>1289</v>
      </c>
      <c r="B414" s="17" t="s">
        <v>1193</v>
      </c>
      <c r="C414" s="17" t="s">
        <v>1196</v>
      </c>
      <c r="D414" s="17" t="s">
        <v>1199</v>
      </c>
      <c r="E414" s="17" t="s">
        <v>1200</v>
      </c>
      <c r="F414" s="17" t="s">
        <v>1201</v>
      </c>
      <c r="G414" s="17" t="s">
        <v>1202</v>
      </c>
      <c r="H414" s="17" t="s">
        <v>1203</v>
      </c>
      <c r="I414" s="17" t="s">
        <v>1204</v>
      </c>
      <c r="J414" s="17" t="s">
        <v>1205</v>
      </c>
      <c r="K414" s="17" t="s">
        <v>1206</v>
      </c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17">
        <v>169</v>
      </c>
    </row>
    <row r="415" spans="1:25">
      <c r="A415" s="17" t="s">
        <v>1755</v>
      </c>
      <c r="B415" s="17" t="s">
        <v>1756</v>
      </c>
      <c r="C415" s="17" t="s">
        <v>1196</v>
      </c>
      <c r="D415" s="17" t="s">
        <v>1199</v>
      </c>
      <c r="E415" s="17" t="s">
        <v>1200</v>
      </c>
      <c r="F415" s="17" t="s">
        <v>1201</v>
      </c>
      <c r="G415" s="17" t="s">
        <v>1202</v>
      </c>
      <c r="H415" s="17" t="s">
        <v>1203</v>
      </c>
      <c r="I415" s="17" t="s">
        <v>1204</v>
      </c>
      <c r="J415" s="17" t="s">
        <v>1205</v>
      </c>
      <c r="K415" s="17" t="s">
        <v>1206</v>
      </c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17">
        <v>169</v>
      </c>
    </row>
    <row r="416" spans="1:25">
      <c r="A416" s="17" t="s">
        <v>1757</v>
      </c>
      <c r="B416" s="17" t="s">
        <v>1194</v>
      </c>
      <c r="C416" s="17" t="s">
        <v>1197</v>
      </c>
      <c r="D416" s="17" t="s">
        <v>1208</v>
      </c>
      <c r="E416" s="17" t="s">
        <v>1207</v>
      </c>
      <c r="F416" s="17" t="s">
        <v>1209</v>
      </c>
      <c r="G416" s="17" t="s">
        <v>1211</v>
      </c>
      <c r="H416" s="17" t="s">
        <v>1212</v>
      </c>
      <c r="I416" s="17" t="s">
        <v>1214</v>
      </c>
      <c r="J416" s="17"/>
      <c r="K416" s="17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17">
        <v>119</v>
      </c>
    </row>
    <row r="417" spans="1:25">
      <c r="A417" s="17" t="s">
        <v>1290</v>
      </c>
      <c r="B417" s="17" t="s">
        <v>1195</v>
      </c>
      <c r="C417" s="17" t="s">
        <v>1198</v>
      </c>
      <c r="D417" s="17" t="s">
        <v>1208</v>
      </c>
      <c r="E417" s="17" t="s">
        <v>1210</v>
      </c>
      <c r="F417" s="17" t="s">
        <v>1209</v>
      </c>
      <c r="G417" s="17" t="s">
        <v>1211</v>
      </c>
      <c r="H417" s="17" t="s">
        <v>1213</v>
      </c>
      <c r="I417" s="17" t="s">
        <v>1214</v>
      </c>
      <c r="J417" s="17" t="s">
        <v>1207</v>
      </c>
      <c r="K417" s="17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17">
        <v>104</v>
      </c>
    </row>
    <row r="418" spans="1:25">
      <c r="A418" s="17" t="s">
        <v>1758</v>
      </c>
      <c r="B418" s="17" t="s">
        <v>1759</v>
      </c>
      <c r="C418" s="17" t="s">
        <v>1760</v>
      </c>
      <c r="D418" s="17" t="s">
        <v>1761</v>
      </c>
      <c r="E418" s="17" t="s">
        <v>1762</v>
      </c>
      <c r="F418" s="17" t="s">
        <v>1763</v>
      </c>
      <c r="G418" s="17" t="s">
        <v>1211</v>
      </c>
      <c r="H418" s="17" t="s">
        <v>1209</v>
      </c>
      <c r="I418" s="17" t="s">
        <v>1213</v>
      </c>
      <c r="J418" s="17" t="s">
        <v>1212</v>
      </c>
      <c r="K418" s="17" t="s">
        <v>1199</v>
      </c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17"/>
    </row>
    <row r="419" spans="1:25">
      <c r="A419" s="17" t="s">
        <v>1764</v>
      </c>
      <c r="B419" s="17" t="s">
        <v>1759</v>
      </c>
      <c r="C419" s="17" t="s">
        <v>1760</v>
      </c>
      <c r="D419" s="17" t="s">
        <v>1761</v>
      </c>
      <c r="E419" s="17" t="s">
        <v>1762</v>
      </c>
      <c r="F419" s="17" t="s">
        <v>1763</v>
      </c>
      <c r="G419" s="17" t="s">
        <v>1211</v>
      </c>
      <c r="H419" s="17" t="s">
        <v>1209</v>
      </c>
      <c r="I419" s="17" t="s">
        <v>1213</v>
      </c>
      <c r="J419" s="17" t="s">
        <v>1212</v>
      </c>
      <c r="K419" s="17" t="s">
        <v>1199</v>
      </c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17"/>
    </row>
    <row r="420" spans="1:25">
      <c r="A420" s="17" t="s">
        <v>1956</v>
      </c>
      <c r="B420" s="17" t="s">
        <v>1955</v>
      </c>
      <c r="C420" s="17" t="s">
        <v>1215</v>
      </c>
      <c r="D420" s="17" t="s">
        <v>1217</v>
      </c>
      <c r="E420" s="17" t="s">
        <v>1212</v>
      </c>
      <c r="F420" s="17" t="s">
        <v>1171</v>
      </c>
      <c r="G420" s="17" t="s">
        <v>1218</v>
      </c>
      <c r="H420" s="17" t="s">
        <v>1219</v>
      </c>
      <c r="I420" s="17" t="s">
        <v>1220</v>
      </c>
      <c r="J420" s="17" t="s">
        <v>1140</v>
      </c>
      <c r="K420" s="17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17">
        <v>129</v>
      </c>
    </row>
    <row r="421" spans="1:25">
      <c r="A421" s="17" t="s">
        <v>1957</v>
      </c>
      <c r="B421" s="17" t="s">
        <v>1955</v>
      </c>
      <c r="C421" s="17" t="s">
        <v>1198</v>
      </c>
      <c r="D421" s="17" t="s">
        <v>1216</v>
      </c>
      <c r="E421" s="17" t="s">
        <v>1212</v>
      </c>
      <c r="F421" s="17" t="s">
        <v>1171</v>
      </c>
      <c r="G421" s="17" t="s">
        <v>1218</v>
      </c>
      <c r="H421" s="17" t="s">
        <v>1219</v>
      </c>
      <c r="I421" s="17" t="s">
        <v>1221</v>
      </c>
      <c r="J421" s="17" t="s">
        <v>1222</v>
      </c>
      <c r="K421" s="17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17"/>
    </row>
    <row r="422" spans="1:25">
      <c r="A422" s="17" t="s">
        <v>1277</v>
      </c>
      <c r="B422" s="17" t="s">
        <v>1279</v>
      </c>
      <c r="C422" s="17" t="s">
        <v>1198</v>
      </c>
      <c r="D422" s="17" t="s">
        <v>1216</v>
      </c>
      <c r="E422" s="17" t="s">
        <v>1212</v>
      </c>
      <c r="F422" s="17" t="s">
        <v>1171</v>
      </c>
      <c r="G422" s="17" t="s">
        <v>1218</v>
      </c>
      <c r="H422" s="17" t="s">
        <v>1219</v>
      </c>
      <c r="I422" s="17" t="s">
        <v>1221</v>
      </c>
      <c r="J422" s="17" t="s">
        <v>1222</v>
      </c>
      <c r="K422" s="17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17">
        <v>99</v>
      </c>
    </row>
    <row r="423" spans="1:25">
      <c r="A423" s="17" t="s">
        <v>1278</v>
      </c>
      <c r="B423" s="17" t="s">
        <v>1280</v>
      </c>
      <c r="C423" s="17" t="s">
        <v>1198</v>
      </c>
      <c r="D423" s="17" t="s">
        <v>1216</v>
      </c>
      <c r="E423" s="17" t="s">
        <v>1212</v>
      </c>
      <c r="F423" s="17" t="s">
        <v>1171</v>
      </c>
      <c r="G423" s="17" t="s">
        <v>1218</v>
      </c>
      <c r="H423" s="17" t="s">
        <v>1219</v>
      </c>
      <c r="I423" s="17" t="s">
        <v>1221</v>
      </c>
      <c r="J423" s="17" t="s">
        <v>1222</v>
      </c>
      <c r="K423" s="17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17">
        <v>89</v>
      </c>
    </row>
    <row r="424" spans="1:25">
      <c r="A424" s="17" t="s">
        <v>1765</v>
      </c>
      <c r="B424" s="17" t="s">
        <v>1766</v>
      </c>
      <c r="C424" s="17" t="s">
        <v>1767</v>
      </c>
      <c r="D424" s="17" t="s">
        <v>1768</v>
      </c>
      <c r="E424" s="17" t="s">
        <v>1212</v>
      </c>
      <c r="F424" s="17" t="s">
        <v>1769</v>
      </c>
      <c r="G424" s="17" t="s">
        <v>1263</v>
      </c>
      <c r="H424" s="17"/>
      <c r="I424" s="17"/>
      <c r="J424" s="17"/>
      <c r="K424" s="17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17"/>
    </row>
    <row r="425" spans="1:25">
      <c r="A425" s="17" t="s">
        <v>1770</v>
      </c>
      <c r="B425" s="17" t="s">
        <v>1766</v>
      </c>
      <c r="C425" s="17" t="s">
        <v>1767</v>
      </c>
      <c r="D425" s="17" t="s">
        <v>1768</v>
      </c>
      <c r="E425" s="17" t="s">
        <v>1212</v>
      </c>
      <c r="F425" s="17" t="s">
        <v>1769</v>
      </c>
      <c r="G425" s="17" t="s">
        <v>1263</v>
      </c>
      <c r="H425" s="17"/>
      <c r="I425" s="17"/>
      <c r="J425" s="17"/>
      <c r="K425" s="17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17"/>
    </row>
    <row r="426" spans="1:25">
      <c r="A426" s="17" t="s">
        <v>1223</v>
      </c>
      <c r="B426" s="17" t="s">
        <v>1224</v>
      </c>
      <c r="C426" s="17" t="s">
        <v>1225</v>
      </c>
      <c r="D426" s="17" t="s">
        <v>1226</v>
      </c>
      <c r="E426" s="17" t="s">
        <v>1227</v>
      </c>
      <c r="F426" s="17" t="s">
        <v>1228</v>
      </c>
      <c r="G426" s="17" t="s">
        <v>1229</v>
      </c>
      <c r="H426" s="17" t="s">
        <v>1230</v>
      </c>
      <c r="I426" s="17" t="s">
        <v>1231</v>
      </c>
      <c r="J426" s="17" t="s">
        <v>1232</v>
      </c>
      <c r="K426" s="17" t="s">
        <v>1184</v>
      </c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17">
        <v>124</v>
      </c>
    </row>
    <row r="427" spans="1:25">
      <c r="A427" s="17" t="s">
        <v>1281</v>
      </c>
      <c r="B427" s="17" t="s">
        <v>1233</v>
      </c>
      <c r="C427" s="17" t="s">
        <v>1191</v>
      </c>
      <c r="D427" s="17" t="s">
        <v>1234</v>
      </c>
      <c r="E427" s="17" t="s">
        <v>1227</v>
      </c>
      <c r="F427" s="17" t="s">
        <v>1235</v>
      </c>
      <c r="G427" s="17" t="s">
        <v>1236</v>
      </c>
      <c r="H427" s="17" t="s">
        <v>1237</v>
      </c>
      <c r="I427" s="17" t="s">
        <v>1238</v>
      </c>
      <c r="J427" s="17" t="s">
        <v>1239</v>
      </c>
      <c r="K427" s="17" t="s">
        <v>1124</v>
      </c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17">
        <v>149</v>
      </c>
    </row>
    <row r="428" spans="1:25">
      <c r="A428" s="17" t="s">
        <v>1771</v>
      </c>
      <c r="B428" s="17" t="s">
        <v>1772</v>
      </c>
      <c r="C428" s="17" t="s">
        <v>1198</v>
      </c>
      <c r="D428" s="17" t="s">
        <v>1773</v>
      </c>
      <c r="E428" s="17" t="s">
        <v>1212</v>
      </c>
      <c r="F428" s="17" t="s">
        <v>1171</v>
      </c>
      <c r="G428" s="17" t="s">
        <v>1218</v>
      </c>
      <c r="H428" s="17" t="s">
        <v>1219</v>
      </c>
      <c r="I428" s="17" t="s">
        <v>1221</v>
      </c>
      <c r="J428" s="17" t="s">
        <v>1222</v>
      </c>
      <c r="K428" s="17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17"/>
    </row>
    <row r="429" spans="1:25">
      <c r="A429" s="17" t="s">
        <v>1269</v>
      </c>
      <c r="B429" s="17" t="s">
        <v>1242</v>
      </c>
      <c r="C429" s="17" t="s">
        <v>1198</v>
      </c>
      <c r="D429" s="17" t="s">
        <v>1270</v>
      </c>
      <c r="E429" s="17" t="s">
        <v>1271</v>
      </c>
      <c r="F429" s="17" t="s">
        <v>1309</v>
      </c>
      <c r="G429" s="17" t="s">
        <v>1276</v>
      </c>
      <c r="H429" s="17" t="s">
        <v>1272</v>
      </c>
      <c r="I429" s="17" t="s">
        <v>1273</v>
      </c>
      <c r="J429" s="17" t="s">
        <v>1274</v>
      </c>
      <c r="K429" s="17" t="s">
        <v>1275</v>
      </c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17">
        <v>199</v>
      </c>
    </row>
    <row r="430" spans="1:25">
      <c r="A430" s="17" t="s">
        <v>1268</v>
      </c>
      <c r="B430" s="17" t="s">
        <v>1243</v>
      </c>
      <c r="C430" s="17" t="s">
        <v>1198</v>
      </c>
      <c r="D430" s="17" t="s">
        <v>1270</v>
      </c>
      <c r="E430" s="17" t="s">
        <v>1271</v>
      </c>
      <c r="F430" s="17" t="s">
        <v>1309</v>
      </c>
      <c r="G430" s="17" t="s">
        <v>1276</v>
      </c>
      <c r="H430" s="17" t="s">
        <v>1272</v>
      </c>
      <c r="I430" s="17" t="s">
        <v>1273</v>
      </c>
      <c r="J430" s="17" t="s">
        <v>1274</v>
      </c>
      <c r="K430" s="17" t="s">
        <v>1275</v>
      </c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17">
        <v>199</v>
      </c>
    </row>
    <row r="431" spans="1:25">
      <c r="A431" s="17" t="s">
        <v>1267</v>
      </c>
      <c r="B431" s="17" t="s">
        <v>1240</v>
      </c>
      <c r="C431" s="17" t="s">
        <v>1198</v>
      </c>
      <c r="D431" s="17" t="s">
        <v>1261</v>
      </c>
      <c r="E431" s="17" t="s">
        <v>1262</v>
      </c>
      <c r="F431" s="17" t="s">
        <v>1263</v>
      </c>
      <c r="G431" s="17" t="s">
        <v>1229</v>
      </c>
      <c r="H431" s="17" t="s">
        <v>1230</v>
      </c>
      <c r="I431" s="17" t="s">
        <v>1231</v>
      </c>
      <c r="J431" s="17" t="s">
        <v>1232</v>
      </c>
      <c r="K431" s="17" t="s">
        <v>1264</v>
      </c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17">
        <v>159</v>
      </c>
    </row>
    <row r="432" spans="1:25">
      <c r="A432" s="17" t="s">
        <v>1774</v>
      </c>
      <c r="B432" s="17" t="s">
        <v>1241</v>
      </c>
      <c r="C432" s="17" t="s">
        <v>1198</v>
      </c>
      <c r="D432" s="17" t="s">
        <v>1261</v>
      </c>
      <c r="E432" s="17" t="s">
        <v>1262</v>
      </c>
      <c r="F432" s="17" t="s">
        <v>1263</v>
      </c>
      <c r="G432" s="17" t="s">
        <v>1229</v>
      </c>
      <c r="H432" s="17" t="s">
        <v>1230</v>
      </c>
      <c r="I432" s="17" t="s">
        <v>1231</v>
      </c>
      <c r="J432" s="17" t="s">
        <v>1232</v>
      </c>
      <c r="K432" s="17" t="s">
        <v>1264</v>
      </c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17">
        <v>159</v>
      </c>
    </row>
    <row r="433" spans="1:25">
      <c r="A433" s="17" t="s">
        <v>1265</v>
      </c>
      <c r="B433" s="17" t="s">
        <v>1187</v>
      </c>
      <c r="C433" s="17" t="s">
        <v>1178</v>
      </c>
      <c r="D433" s="17" t="s">
        <v>1183</v>
      </c>
      <c r="E433" s="17" t="s">
        <v>1260</v>
      </c>
      <c r="F433" s="17" t="s">
        <v>1259</v>
      </c>
      <c r="G433" s="17" t="s">
        <v>1236</v>
      </c>
      <c r="H433" s="17" t="s">
        <v>1182</v>
      </c>
      <c r="I433" s="17" t="s">
        <v>1257</v>
      </c>
      <c r="J433" s="17" t="s">
        <v>1244</v>
      </c>
      <c r="K433" s="17" t="s">
        <v>1245</v>
      </c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17">
        <v>139</v>
      </c>
    </row>
    <row r="434" spans="1:25">
      <c r="A434" s="17" t="s">
        <v>1266</v>
      </c>
      <c r="B434" s="17" t="s">
        <v>1186</v>
      </c>
      <c r="C434" s="17" t="s">
        <v>1178</v>
      </c>
      <c r="D434" s="17" t="s">
        <v>1183</v>
      </c>
      <c r="E434" s="17" t="s">
        <v>1260</v>
      </c>
      <c r="F434" s="17" t="s">
        <v>1258</v>
      </c>
      <c r="G434" s="17" t="s">
        <v>1236</v>
      </c>
      <c r="H434" s="17" t="s">
        <v>1182</v>
      </c>
      <c r="I434" s="17" t="s">
        <v>1257</v>
      </c>
      <c r="J434" s="17" t="s">
        <v>1244</v>
      </c>
      <c r="K434" s="17" t="s">
        <v>1245</v>
      </c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17">
        <v>139</v>
      </c>
    </row>
    <row r="435" spans="1:25">
      <c r="A435" s="17" t="s">
        <v>1775</v>
      </c>
      <c r="B435" s="17" t="s">
        <v>1292</v>
      </c>
      <c r="C435" s="17" t="s">
        <v>1350</v>
      </c>
      <c r="D435" s="17" t="s">
        <v>1351</v>
      </c>
      <c r="E435" s="17" t="s">
        <v>1294</v>
      </c>
      <c r="F435" s="17" t="s">
        <v>1295</v>
      </c>
      <c r="G435" s="17" t="s">
        <v>1296</v>
      </c>
      <c r="H435" s="17" t="s">
        <v>1297</v>
      </c>
      <c r="I435" s="17" t="s">
        <v>1140</v>
      </c>
      <c r="J435" s="17" t="s">
        <v>1298</v>
      </c>
      <c r="K435" s="17" t="s">
        <v>1299</v>
      </c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17">
        <v>279</v>
      </c>
    </row>
    <row r="436" spans="1:25">
      <c r="A436" s="17" t="s">
        <v>1291</v>
      </c>
      <c r="B436" s="17" t="s">
        <v>1293</v>
      </c>
      <c r="C436" s="17" t="s">
        <v>1350</v>
      </c>
      <c r="D436" s="17" t="s">
        <v>1352</v>
      </c>
      <c r="E436" s="17" t="s">
        <v>1294</v>
      </c>
      <c r="F436" s="17" t="s">
        <v>1295</v>
      </c>
      <c r="G436" s="17" t="s">
        <v>1296</v>
      </c>
      <c r="H436" s="17" t="s">
        <v>1297</v>
      </c>
      <c r="I436" s="17" t="s">
        <v>1140</v>
      </c>
      <c r="J436" s="17" t="s">
        <v>1298</v>
      </c>
      <c r="K436" s="17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17">
        <v>249</v>
      </c>
    </row>
    <row r="437" spans="1:25">
      <c r="A437" s="17" t="s">
        <v>1301</v>
      </c>
      <c r="B437" s="17" t="s">
        <v>1242</v>
      </c>
      <c r="C437" s="17" t="s">
        <v>1306</v>
      </c>
      <c r="D437" s="17" t="s">
        <v>1307</v>
      </c>
      <c r="E437" s="17" t="s">
        <v>1308</v>
      </c>
      <c r="F437" s="17" t="s">
        <v>1309</v>
      </c>
      <c r="G437" s="17" t="s">
        <v>1312</v>
      </c>
      <c r="H437" s="17" t="s">
        <v>1273</v>
      </c>
      <c r="I437" s="17" t="s">
        <v>1311</v>
      </c>
      <c r="J437" s="17" t="s">
        <v>1274</v>
      </c>
      <c r="K437" s="17" t="s">
        <v>1310</v>
      </c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17">
        <v>139</v>
      </c>
    </row>
    <row r="438" spans="1:25">
      <c r="A438" s="17" t="s">
        <v>1300</v>
      </c>
      <c r="B438" s="17" t="s">
        <v>1243</v>
      </c>
      <c r="C438" s="17" t="s">
        <v>1306</v>
      </c>
      <c r="D438" s="17" t="s">
        <v>1307</v>
      </c>
      <c r="E438" s="17" t="s">
        <v>1308</v>
      </c>
      <c r="F438" s="17" t="s">
        <v>1309</v>
      </c>
      <c r="G438" s="17" t="s">
        <v>1312</v>
      </c>
      <c r="H438" s="17" t="s">
        <v>1273</v>
      </c>
      <c r="I438" s="17" t="s">
        <v>1311</v>
      </c>
      <c r="J438" s="17" t="s">
        <v>1274</v>
      </c>
      <c r="K438" s="17" t="s">
        <v>1310</v>
      </c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17">
        <v>139</v>
      </c>
    </row>
    <row r="439" spans="1:25">
      <c r="A439" s="17" t="s">
        <v>1776</v>
      </c>
      <c r="B439" s="17" t="s">
        <v>1777</v>
      </c>
      <c r="C439" s="17" t="s">
        <v>1306</v>
      </c>
      <c r="D439" s="17" t="s">
        <v>1307</v>
      </c>
      <c r="E439" s="17" t="s">
        <v>1308</v>
      </c>
      <c r="F439" s="17" t="s">
        <v>1309</v>
      </c>
      <c r="G439" s="17" t="s">
        <v>1312</v>
      </c>
      <c r="H439" s="17" t="s">
        <v>1273</v>
      </c>
      <c r="I439" s="17" t="s">
        <v>1311</v>
      </c>
      <c r="J439" s="17" t="s">
        <v>1274</v>
      </c>
      <c r="K439" s="17" t="s">
        <v>1310</v>
      </c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17"/>
    </row>
    <row r="440" spans="1:25">
      <c r="A440" s="17" t="s">
        <v>1778</v>
      </c>
      <c r="B440" s="17" t="s">
        <v>1777</v>
      </c>
      <c r="C440" s="17" t="s">
        <v>1306</v>
      </c>
      <c r="D440" s="17" t="s">
        <v>1307</v>
      </c>
      <c r="E440" s="17" t="s">
        <v>1308</v>
      </c>
      <c r="F440" s="17" t="s">
        <v>1309</v>
      </c>
      <c r="G440" s="17" t="s">
        <v>1312</v>
      </c>
      <c r="H440" s="17" t="s">
        <v>1273</v>
      </c>
      <c r="I440" s="17" t="s">
        <v>1311</v>
      </c>
      <c r="J440" s="17" t="s">
        <v>1274</v>
      </c>
      <c r="K440" s="17" t="s">
        <v>1310</v>
      </c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17"/>
    </row>
    <row r="441" spans="1:25">
      <c r="A441" s="17" t="s">
        <v>1779</v>
      </c>
      <c r="B441" s="17" t="s">
        <v>1766</v>
      </c>
      <c r="C441" s="17" t="s">
        <v>1313</v>
      </c>
      <c r="D441" s="17" t="s">
        <v>1314</v>
      </c>
      <c r="E441" s="17" t="s">
        <v>1315</v>
      </c>
      <c r="F441" s="17" t="s">
        <v>1316</v>
      </c>
      <c r="G441" s="17" t="s">
        <v>1317</v>
      </c>
      <c r="H441" s="17" t="s">
        <v>1318</v>
      </c>
      <c r="I441" s="17" t="s">
        <v>1319</v>
      </c>
      <c r="J441" s="17" t="s">
        <v>1232</v>
      </c>
      <c r="K441" s="17" t="s">
        <v>1320</v>
      </c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17"/>
    </row>
    <row r="442" spans="1:25">
      <c r="A442" s="17" t="s">
        <v>1780</v>
      </c>
      <c r="B442" s="17" t="s">
        <v>1766</v>
      </c>
      <c r="C442" s="17" t="s">
        <v>1313</v>
      </c>
      <c r="D442" s="17" t="s">
        <v>1314</v>
      </c>
      <c r="E442" s="17" t="s">
        <v>1315</v>
      </c>
      <c r="F442" s="17" t="s">
        <v>1316</v>
      </c>
      <c r="G442" s="17" t="s">
        <v>1317</v>
      </c>
      <c r="H442" s="17" t="s">
        <v>1318</v>
      </c>
      <c r="I442" s="17" t="s">
        <v>1319</v>
      </c>
      <c r="J442" s="17" t="s">
        <v>1232</v>
      </c>
      <c r="K442" s="17" t="s">
        <v>1320</v>
      </c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17"/>
    </row>
    <row r="443" spans="1:25">
      <c r="A443" s="17" t="s">
        <v>1303</v>
      </c>
      <c r="B443" s="17" t="s">
        <v>1766</v>
      </c>
      <c r="C443" s="17" t="s">
        <v>1313</v>
      </c>
      <c r="D443" s="17" t="s">
        <v>1314</v>
      </c>
      <c r="E443" s="17" t="s">
        <v>1315</v>
      </c>
      <c r="F443" s="17" t="s">
        <v>1316</v>
      </c>
      <c r="G443" s="17" t="s">
        <v>1317</v>
      </c>
      <c r="H443" s="17" t="s">
        <v>1318</v>
      </c>
      <c r="I443" s="17" t="s">
        <v>1319</v>
      </c>
      <c r="J443" s="17" t="s">
        <v>1232</v>
      </c>
      <c r="K443" s="17" t="s">
        <v>1320</v>
      </c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17">
        <v>124</v>
      </c>
    </row>
    <row r="444" spans="1:25">
      <c r="A444" s="17" t="s">
        <v>1302</v>
      </c>
      <c r="B444" s="17" t="s">
        <v>1241</v>
      </c>
      <c r="C444" s="17" t="s">
        <v>1313</v>
      </c>
      <c r="D444" s="17" t="s">
        <v>1314</v>
      </c>
      <c r="E444" s="17" t="s">
        <v>1315</v>
      </c>
      <c r="F444" s="17" t="s">
        <v>1316</v>
      </c>
      <c r="G444" s="17" t="s">
        <v>1317</v>
      </c>
      <c r="H444" s="17" t="s">
        <v>1318</v>
      </c>
      <c r="I444" s="17" t="s">
        <v>1319</v>
      </c>
      <c r="J444" s="17" t="s">
        <v>1232</v>
      </c>
      <c r="K444" s="17" t="s">
        <v>1320</v>
      </c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17">
        <v>124</v>
      </c>
    </row>
    <row r="445" spans="1:25">
      <c r="A445" s="17" t="s">
        <v>1781</v>
      </c>
      <c r="B445" s="17" t="s">
        <v>1766</v>
      </c>
      <c r="C445" s="17" t="s">
        <v>1198</v>
      </c>
      <c r="D445" s="17" t="s">
        <v>1768</v>
      </c>
      <c r="E445" s="17" t="s">
        <v>1767</v>
      </c>
      <c r="F445" s="17" t="s">
        <v>1768</v>
      </c>
      <c r="G445" s="17" t="s">
        <v>1212</v>
      </c>
      <c r="H445" s="17" t="s">
        <v>1769</v>
      </c>
      <c r="I445" s="17" t="s">
        <v>1263</v>
      </c>
      <c r="J445" s="17"/>
      <c r="K445" s="17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17"/>
    </row>
    <row r="446" spans="1:25">
      <c r="A446" s="17" t="s">
        <v>1782</v>
      </c>
      <c r="B446" s="17" t="s">
        <v>1766</v>
      </c>
      <c r="C446" s="17" t="s">
        <v>1198</v>
      </c>
      <c r="D446" s="17" t="s">
        <v>1768</v>
      </c>
      <c r="E446" s="17" t="s">
        <v>1767</v>
      </c>
      <c r="F446" s="17" t="s">
        <v>1768</v>
      </c>
      <c r="G446" s="17" t="s">
        <v>1212</v>
      </c>
      <c r="H446" s="17" t="s">
        <v>1769</v>
      </c>
      <c r="I446" s="17" t="s">
        <v>1263</v>
      </c>
      <c r="J446" s="17"/>
      <c r="K446" s="17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17"/>
    </row>
    <row r="447" spans="1:25">
      <c r="A447" s="17" t="s">
        <v>1305</v>
      </c>
      <c r="B447" s="17" t="s">
        <v>1187</v>
      </c>
      <c r="C447" s="17" t="s">
        <v>1178</v>
      </c>
      <c r="D447" s="17" t="s">
        <v>1183</v>
      </c>
      <c r="E447" s="17" t="s">
        <v>1308</v>
      </c>
      <c r="F447" s="17" t="s">
        <v>1321</v>
      </c>
      <c r="G447" s="17" t="s">
        <v>1322</v>
      </c>
      <c r="H447" s="17" t="s">
        <v>1182</v>
      </c>
      <c r="I447" s="17" t="s">
        <v>1323</v>
      </c>
      <c r="J447" s="17" t="s">
        <v>1324</v>
      </c>
      <c r="K447" s="17" t="s">
        <v>1181</v>
      </c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17">
        <v>109</v>
      </c>
    </row>
    <row r="448" spans="1:25">
      <c r="A448" s="17" t="s">
        <v>1304</v>
      </c>
      <c r="B448" s="17" t="s">
        <v>1186</v>
      </c>
      <c r="C448" s="17" t="s">
        <v>1178</v>
      </c>
      <c r="D448" s="17" t="s">
        <v>1183</v>
      </c>
      <c r="E448" s="17" t="s">
        <v>1308</v>
      </c>
      <c r="F448" s="17" t="s">
        <v>1321</v>
      </c>
      <c r="G448" s="17" t="s">
        <v>1322</v>
      </c>
      <c r="H448" s="17" t="s">
        <v>1182</v>
      </c>
      <c r="I448" s="17" t="s">
        <v>1323</v>
      </c>
      <c r="J448" s="17" t="s">
        <v>1324</v>
      </c>
      <c r="K448" s="17" t="s">
        <v>1181</v>
      </c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17">
        <v>109</v>
      </c>
    </row>
    <row r="449" spans="1:25">
      <c r="A449" s="17" t="s">
        <v>1783</v>
      </c>
      <c r="B449" s="17" t="s">
        <v>1784</v>
      </c>
      <c r="C449" s="17" t="s">
        <v>1665</v>
      </c>
      <c r="D449" s="17" t="s">
        <v>1785</v>
      </c>
      <c r="E449" s="17" t="s">
        <v>1329</v>
      </c>
      <c r="F449" s="17" t="s">
        <v>1330</v>
      </c>
      <c r="G449" s="17" t="s">
        <v>1214</v>
      </c>
      <c r="H449" s="17"/>
      <c r="I449" s="17"/>
      <c r="J449" s="17"/>
      <c r="K449" s="17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17"/>
    </row>
    <row r="450" spans="1:25">
      <c r="A450" s="17" t="s">
        <v>1786</v>
      </c>
      <c r="B450" s="17" t="s">
        <v>1784</v>
      </c>
      <c r="C450" s="17" t="s">
        <v>1665</v>
      </c>
      <c r="D450" s="17" t="s">
        <v>1785</v>
      </c>
      <c r="E450" s="17" t="s">
        <v>1329</v>
      </c>
      <c r="F450" s="17" t="s">
        <v>1330</v>
      </c>
      <c r="G450" s="17" t="s">
        <v>1214</v>
      </c>
      <c r="H450" s="17"/>
      <c r="I450" s="17"/>
      <c r="J450" s="17"/>
      <c r="K450" s="17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17"/>
    </row>
    <row r="451" spans="1:25">
      <c r="A451" s="17" t="s">
        <v>1787</v>
      </c>
      <c r="B451" s="17" t="s">
        <v>1784</v>
      </c>
      <c r="C451" s="17" t="s">
        <v>1665</v>
      </c>
      <c r="D451" s="17" t="s">
        <v>1785</v>
      </c>
      <c r="E451" s="17" t="s">
        <v>1329</v>
      </c>
      <c r="F451" s="17" t="s">
        <v>1330</v>
      </c>
      <c r="G451" s="17" t="s">
        <v>1214</v>
      </c>
      <c r="H451" s="17"/>
      <c r="I451" s="17"/>
      <c r="J451" s="17"/>
      <c r="K451" s="17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17"/>
    </row>
    <row r="452" spans="1:25">
      <c r="A452" s="17" t="s">
        <v>1788</v>
      </c>
      <c r="B452" s="17" t="s">
        <v>1325</v>
      </c>
      <c r="C452" s="17" t="s">
        <v>1665</v>
      </c>
      <c r="D452" s="17" t="s">
        <v>1785</v>
      </c>
      <c r="E452" s="17" t="s">
        <v>1329</v>
      </c>
      <c r="F452" s="17" t="s">
        <v>1330</v>
      </c>
      <c r="G452" s="17" t="s">
        <v>1214</v>
      </c>
      <c r="H452" s="17"/>
      <c r="I452" s="17"/>
      <c r="J452" s="17"/>
      <c r="K452" s="17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17"/>
    </row>
    <row r="453" spans="1:25">
      <c r="A453" s="17" t="s">
        <v>1789</v>
      </c>
      <c r="B453" s="17" t="s">
        <v>1325</v>
      </c>
      <c r="C453" s="17" t="s">
        <v>1665</v>
      </c>
      <c r="D453" s="17" t="s">
        <v>1785</v>
      </c>
      <c r="E453" s="17" t="s">
        <v>1329</v>
      </c>
      <c r="F453" s="17" t="s">
        <v>1330</v>
      </c>
      <c r="G453" s="17" t="s">
        <v>1214</v>
      </c>
      <c r="H453" s="17"/>
      <c r="I453" s="17"/>
      <c r="J453" s="17"/>
      <c r="K453" s="17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17"/>
    </row>
    <row r="454" spans="1:25">
      <c r="A454" s="17" t="s">
        <v>1663</v>
      </c>
      <c r="B454" s="17" t="s">
        <v>1325</v>
      </c>
      <c r="C454" s="17" t="s">
        <v>1665</v>
      </c>
      <c r="D454" s="17" t="s">
        <v>1785</v>
      </c>
      <c r="E454" s="17" t="s">
        <v>1329</v>
      </c>
      <c r="F454" s="17" t="s">
        <v>1330</v>
      </c>
      <c r="G454" s="17" t="s">
        <v>1214</v>
      </c>
      <c r="H454" s="17"/>
      <c r="I454" s="17"/>
      <c r="J454" s="17"/>
      <c r="K454" s="17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17"/>
    </row>
    <row r="455" spans="1:25">
      <c r="A455" s="17" t="s">
        <v>1790</v>
      </c>
      <c r="B455" s="17" t="s">
        <v>1791</v>
      </c>
      <c r="C455" s="17" t="s">
        <v>1664</v>
      </c>
      <c r="D455" s="17" t="s">
        <v>1792</v>
      </c>
      <c r="E455" s="17" t="s">
        <v>1793</v>
      </c>
      <c r="F455" s="17" t="s">
        <v>1794</v>
      </c>
      <c r="G455" s="17"/>
      <c r="H455" s="17"/>
      <c r="I455" s="17"/>
      <c r="J455" s="17"/>
      <c r="K455" s="17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17"/>
    </row>
    <row r="456" spans="1:25">
      <c r="A456" s="17" t="s">
        <v>1786</v>
      </c>
      <c r="B456" s="17" t="s">
        <v>1791</v>
      </c>
      <c r="C456" s="17" t="s">
        <v>1664</v>
      </c>
      <c r="D456" s="17" t="s">
        <v>1792</v>
      </c>
      <c r="E456" s="17" t="s">
        <v>1793</v>
      </c>
      <c r="F456" s="17" t="s">
        <v>1794</v>
      </c>
      <c r="G456" s="17"/>
      <c r="H456" s="17"/>
      <c r="I456" s="17"/>
      <c r="J456" s="17"/>
      <c r="K456" s="17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17"/>
    </row>
    <row r="457" spans="1:25">
      <c r="A457" s="17" t="s">
        <v>1795</v>
      </c>
      <c r="B457" s="17" t="s">
        <v>1796</v>
      </c>
      <c r="C457" s="17" t="s">
        <v>1197</v>
      </c>
      <c r="D457" s="17" t="s">
        <v>1785</v>
      </c>
      <c r="E457" s="17" t="s">
        <v>1797</v>
      </c>
      <c r="F457" s="17" t="s">
        <v>1793</v>
      </c>
      <c r="G457" s="17"/>
      <c r="H457" s="17"/>
      <c r="I457" s="17"/>
      <c r="J457" s="17"/>
      <c r="K457" s="17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17"/>
    </row>
    <row r="458" spans="1:25">
      <c r="A458" s="17" t="s">
        <v>1798</v>
      </c>
      <c r="B458" s="17" t="s">
        <v>1367</v>
      </c>
      <c r="C458" s="17" t="s">
        <v>1664</v>
      </c>
      <c r="D458" s="17" t="s">
        <v>1799</v>
      </c>
      <c r="E458" s="17" t="s">
        <v>1797</v>
      </c>
      <c r="F458" s="17" t="s">
        <v>1793</v>
      </c>
      <c r="G458" s="17" t="s">
        <v>1800</v>
      </c>
      <c r="H458" s="17" t="s">
        <v>1801</v>
      </c>
      <c r="I458" s="17" t="s">
        <v>1802</v>
      </c>
      <c r="J458" s="17"/>
      <c r="K458" s="17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17"/>
    </row>
    <row r="459" spans="1:25">
      <c r="A459" s="17" t="s">
        <v>1958</v>
      </c>
      <c r="B459" s="17" t="s">
        <v>1367</v>
      </c>
      <c r="C459" s="17" t="s">
        <v>1664</v>
      </c>
      <c r="D459" s="17" t="s">
        <v>1799</v>
      </c>
      <c r="E459" s="17" t="s">
        <v>1797</v>
      </c>
      <c r="F459" s="17" t="s">
        <v>1793</v>
      </c>
      <c r="G459" s="17"/>
      <c r="H459" s="17"/>
      <c r="I459" s="17"/>
      <c r="J459" s="17"/>
      <c r="K459" s="17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17"/>
    </row>
    <row r="460" spans="1:25">
      <c r="A460" s="17" t="s">
        <v>1803</v>
      </c>
      <c r="B460" s="17" t="s">
        <v>1349</v>
      </c>
      <c r="C460" s="17" t="s">
        <v>1326</v>
      </c>
      <c r="D460" s="17" t="s">
        <v>1327</v>
      </c>
      <c r="E460" s="17" t="s">
        <v>1328</v>
      </c>
      <c r="F460" s="17" t="s">
        <v>1329</v>
      </c>
      <c r="G460" s="17" t="s">
        <v>1330</v>
      </c>
      <c r="H460" s="17" t="s">
        <v>1214</v>
      </c>
      <c r="I460" s="17"/>
      <c r="J460" s="17"/>
      <c r="K460" s="17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17">
        <v>129</v>
      </c>
    </row>
    <row r="461" spans="1:25">
      <c r="A461" s="17" t="s">
        <v>1804</v>
      </c>
      <c r="B461" s="17" t="s">
        <v>1805</v>
      </c>
      <c r="C461" s="17" t="s">
        <v>1326</v>
      </c>
      <c r="D461" s="17" t="s">
        <v>1327</v>
      </c>
      <c r="E461" s="17" t="s">
        <v>1328</v>
      </c>
      <c r="F461" s="17" t="s">
        <v>1331</v>
      </c>
      <c r="G461" s="17" t="s">
        <v>1329</v>
      </c>
      <c r="H461" s="17" t="s">
        <v>1330</v>
      </c>
      <c r="I461" s="17" t="s">
        <v>1214</v>
      </c>
      <c r="J461" s="17"/>
      <c r="K461" s="17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17">
        <v>179</v>
      </c>
    </row>
    <row r="462" spans="1:25">
      <c r="A462" s="17" t="s">
        <v>1806</v>
      </c>
      <c r="B462" s="17" t="s">
        <v>1784</v>
      </c>
      <c r="C462" s="17" t="s">
        <v>1215</v>
      </c>
      <c r="D462" s="17" t="s">
        <v>1807</v>
      </c>
      <c r="E462" s="17" t="s">
        <v>1808</v>
      </c>
      <c r="F462" s="17" t="s">
        <v>1331</v>
      </c>
      <c r="G462" s="17" t="s">
        <v>1329</v>
      </c>
      <c r="H462" s="17" t="s">
        <v>1330</v>
      </c>
      <c r="I462" s="17" t="s">
        <v>1214</v>
      </c>
      <c r="J462" s="17" t="s">
        <v>1809</v>
      </c>
      <c r="K462" s="17" t="s">
        <v>1660</v>
      </c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17"/>
    </row>
    <row r="463" spans="1:25">
      <c r="A463" s="17" t="s">
        <v>1810</v>
      </c>
      <c r="B463" s="17" t="s">
        <v>1325</v>
      </c>
      <c r="C463" s="17" t="s">
        <v>1215</v>
      </c>
      <c r="D463" s="17" t="s">
        <v>1807</v>
      </c>
      <c r="E463" s="17" t="s">
        <v>1808</v>
      </c>
      <c r="F463" s="17" t="s">
        <v>1331</v>
      </c>
      <c r="G463" s="17" t="s">
        <v>1329</v>
      </c>
      <c r="H463" s="17" t="s">
        <v>1330</v>
      </c>
      <c r="I463" s="17" t="s">
        <v>1214</v>
      </c>
      <c r="J463" s="17" t="s">
        <v>1809</v>
      </c>
      <c r="K463" s="17" t="s">
        <v>1660</v>
      </c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17"/>
    </row>
    <row r="464" spans="1:25">
      <c r="A464" s="17" t="s">
        <v>1811</v>
      </c>
      <c r="B464" s="17" t="s">
        <v>1812</v>
      </c>
      <c r="C464" s="17" t="s">
        <v>1215</v>
      </c>
      <c r="D464" s="17" t="s">
        <v>1808</v>
      </c>
      <c r="E464" s="17" t="s">
        <v>1813</v>
      </c>
      <c r="F464" s="17" t="s">
        <v>1661</v>
      </c>
      <c r="G464" s="17" t="s">
        <v>1662</v>
      </c>
      <c r="H464" s="17" t="s">
        <v>1660</v>
      </c>
      <c r="I464" s="17" t="s">
        <v>1807</v>
      </c>
      <c r="J464" s="17" t="s">
        <v>1814</v>
      </c>
      <c r="K464" s="17" t="s">
        <v>1815</v>
      </c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17"/>
    </row>
    <row r="465" spans="1:25">
      <c r="A465" s="17" t="s">
        <v>1332</v>
      </c>
      <c r="B465" s="17" t="s">
        <v>1333</v>
      </c>
      <c r="C465" s="17" t="s">
        <v>1334</v>
      </c>
      <c r="D465" s="17" t="s">
        <v>1335</v>
      </c>
      <c r="E465" s="17" t="s">
        <v>1336</v>
      </c>
      <c r="F465" s="17" t="s">
        <v>1337</v>
      </c>
      <c r="G465" s="17" t="s">
        <v>1338</v>
      </c>
      <c r="H465" s="17" t="s">
        <v>1339</v>
      </c>
      <c r="I465" s="17" t="s">
        <v>1340</v>
      </c>
      <c r="J465" s="17" t="s">
        <v>1341</v>
      </c>
      <c r="K465" s="17" t="s">
        <v>1342</v>
      </c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17">
        <v>489</v>
      </c>
    </row>
    <row r="466" spans="1:25">
      <c r="A466" s="17" t="s">
        <v>1343</v>
      </c>
      <c r="B466" s="17" t="s">
        <v>1344</v>
      </c>
      <c r="C466" s="17" t="s">
        <v>1326</v>
      </c>
      <c r="D466" s="17" t="s">
        <v>1330</v>
      </c>
      <c r="E466" s="17" t="s">
        <v>1345</v>
      </c>
      <c r="F466" s="17" t="s">
        <v>1346</v>
      </c>
      <c r="G466" s="17" t="s">
        <v>1347</v>
      </c>
      <c r="H466" s="17" t="s">
        <v>1348</v>
      </c>
      <c r="I466" s="17" t="s">
        <v>1184</v>
      </c>
      <c r="J466" s="17"/>
      <c r="K466" s="17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17">
        <v>194</v>
      </c>
    </row>
    <row r="467" spans="1:25">
      <c r="A467" s="17" t="s">
        <v>1353</v>
      </c>
      <c r="B467" s="17" t="s">
        <v>1354</v>
      </c>
      <c r="C467" s="17" t="s">
        <v>1326</v>
      </c>
      <c r="D467" s="17" t="s">
        <v>1330</v>
      </c>
      <c r="E467" s="17" t="s">
        <v>1355</v>
      </c>
      <c r="F467" s="17" t="s">
        <v>1356</v>
      </c>
      <c r="G467" s="17" t="s">
        <v>1357</v>
      </c>
      <c r="H467" s="17" t="s">
        <v>1358</v>
      </c>
      <c r="I467" s="17"/>
      <c r="J467" s="17"/>
      <c r="K467" s="17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17">
        <v>149</v>
      </c>
    </row>
    <row r="468" spans="1:25">
      <c r="A468" s="17" t="s">
        <v>1394</v>
      </c>
      <c r="B468" s="17" t="s">
        <v>1397</v>
      </c>
      <c r="C468" s="17" t="s">
        <v>1359</v>
      </c>
      <c r="D468" s="17" t="s">
        <v>1360</v>
      </c>
      <c r="E468" s="17" t="s">
        <v>1345</v>
      </c>
      <c r="F468" s="17" t="s">
        <v>1361</v>
      </c>
      <c r="G468" s="17" t="s">
        <v>1362</v>
      </c>
      <c r="H468" s="17" t="s">
        <v>1363</v>
      </c>
      <c r="I468" s="17" t="s">
        <v>1364</v>
      </c>
      <c r="J468" s="17" t="s">
        <v>1365</v>
      </c>
      <c r="K468" s="17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17">
        <v>139</v>
      </c>
    </row>
    <row r="469" spans="1:25">
      <c r="A469" s="17" t="s">
        <v>1816</v>
      </c>
      <c r="B469" s="17" t="s">
        <v>1791</v>
      </c>
      <c r="C469" s="17" t="s">
        <v>1664</v>
      </c>
      <c r="D469" s="17" t="s">
        <v>1794</v>
      </c>
      <c r="E469" s="17" t="s">
        <v>1371</v>
      </c>
      <c r="F469" s="17" t="s">
        <v>1817</v>
      </c>
      <c r="G469" s="17" t="s">
        <v>1348</v>
      </c>
      <c r="H469" s="17" t="s">
        <v>1375</v>
      </c>
      <c r="I469" s="17"/>
      <c r="J469" s="17"/>
      <c r="K469" s="17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17"/>
    </row>
    <row r="470" spans="1:25">
      <c r="A470" s="17" t="s">
        <v>1818</v>
      </c>
      <c r="B470" s="17" t="s">
        <v>1367</v>
      </c>
      <c r="C470" s="17" t="s">
        <v>1664</v>
      </c>
      <c r="D470" s="17" t="s">
        <v>1369</v>
      </c>
      <c r="E470" s="17" t="s">
        <v>1370</v>
      </c>
      <c r="F470" s="17" t="s">
        <v>1371</v>
      </c>
      <c r="G470" s="17" t="s">
        <v>1819</v>
      </c>
      <c r="H470" s="17" t="s">
        <v>1373</v>
      </c>
      <c r="I470" s="17" t="s">
        <v>1374</v>
      </c>
      <c r="J470" s="17" t="s">
        <v>1348</v>
      </c>
      <c r="K470" s="17" t="s">
        <v>1375</v>
      </c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17"/>
    </row>
    <row r="471" spans="1:25">
      <c r="A471" s="17" t="s">
        <v>1366</v>
      </c>
      <c r="B471" s="17" t="s">
        <v>1367</v>
      </c>
      <c r="C471" s="17" t="s">
        <v>1664</v>
      </c>
      <c r="D471" s="17" t="s">
        <v>1369</v>
      </c>
      <c r="E471" s="17" t="s">
        <v>1370</v>
      </c>
      <c r="F471" s="17" t="s">
        <v>1371</v>
      </c>
      <c r="G471" s="17" t="s">
        <v>1372</v>
      </c>
      <c r="H471" s="17" t="s">
        <v>1373</v>
      </c>
      <c r="I471" s="17" t="s">
        <v>1374</v>
      </c>
      <c r="J471" s="17" t="s">
        <v>1348</v>
      </c>
      <c r="K471" s="17" t="s">
        <v>1375</v>
      </c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17">
        <v>119</v>
      </c>
    </row>
    <row r="472" spans="1:25">
      <c r="A472" s="17" t="s">
        <v>1820</v>
      </c>
      <c r="B472" s="17" t="s">
        <v>1821</v>
      </c>
      <c r="C472" s="17" t="s">
        <v>1359</v>
      </c>
      <c r="D472" s="17" t="s">
        <v>1382</v>
      </c>
      <c r="E472" s="17" t="s">
        <v>1383</v>
      </c>
      <c r="F472" s="17" t="s">
        <v>1384</v>
      </c>
      <c r="G472" s="17" t="s">
        <v>1385</v>
      </c>
      <c r="H472" s="17" t="s">
        <v>1386</v>
      </c>
      <c r="I472" s="17" t="s">
        <v>1387</v>
      </c>
      <c r="J472" s="17" t="s">
        <v>1388</v>
      </c>
      <c r="K472" s="17" t="s">
        <v>1348</v>
      </c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17"/>
    </row>
    <row r="473" spans="1:25">
      <c r="A473" s="17" t="s">
        <v>1822</v>
      </c>
      <c r="B473" s="17" t="s">
        <v>1823</v>
      </c>
      <c r="C473" s="17" t="s">
        <v>1359</v>
      </c>
      <c r="D473" s="17" t="s">
        <v>1382</v>
      </c>
      <c r="E473" s="17" t="s">
        <v>1383</v>
      </c>
      <c r="F473" s="17" t="s">
        <v>1384</v>
      </c>
      <c r="G473" s="17" t="s">
        <v>1385</v>
      </c>
      <c r="H473" s="17" t="s">
        <v>1386</v>
      </c>
      <c r="I473" s="17" t="s">
        <v>1387</v>
      </c>
      <c r="J473" s="17" t="s">
        <v>1388</v>
      </c>
      <c r="K473" s="17" t="s">
        <v>1348</v>
      </c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17"/>
    </row>
    <row r="474" spans="1:25">
      <c r="A474" s="17" t="s">
        <v>1824</v>
      </c>
      <c r="B474" s="17" t="s">
        <v>1825</v>
      </c>
      <c r="C474" s="17" t="s">
        <v>1359</v>
      </c>
      <c r="D474" s="17" t="s">
        <v>1382</v>
      </c>
      <c r="E474" s="17" t="s">
        <v>1383</v>
      </c>
      <c r="F474" s="17" t="s">
        <v>1384</v>
      </c>
      <c r="G474" s="17" t="s">
        <v>1385</v>
      </c>
      <c r="H474" s="17" t="s">
        <v>1386</v>
      </c>
      <c r="I474" s="17" t="s">
        <v>1387</v>
      </c>
      <c r="J474" s="17" t="s">
        <v>1388</v>
      </c>
      <c r="K474" s="17" t="s">
        <v>1348</v>
      </c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17"/>
    </row>
    <row r="475" spans="1:25">
      <c r="A475" s="17" t="s">
        <v>1826</v>
      </c>
      <c r="B475" s="17" t="s">
        <v>1827</v>
      </c>
      <c r="C475" s="17" t="s">
        <v>1359</v>
      </c>
      <c r="D475" s="17" t="s">
        <v>1382</v>
      </c>
      <c r="E475" s="17" t="s">
        <v>1383</v>
      </c>
      <c r="F475" s="17" t="s">
        <v>1384</v>
      </c>
      <c r="G475" s="17" t="s">
        <v>1385</v>
      </c>
      <c r="H475" s="17" t="s">
        <v>1386</v>
      </c>
      <c r="I475" s="17" t="s">
        <v>1387</v>
      </c>
      <c r="J475" s="17" t="s">
        <v>1388</v>
      </c>
      <c r="K475" s="17" t="s">
        <v>1348</v>
      </c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17"/>
    </row>
    <row r="476" spans="1:25">
      <c r="A476" s="17" t="s">
        <v>1376</v>
      </c>
      <c r="B476" s="17" t="s">
        <v>1379</v>
      </c>
      <c r="C476" s="17" t="s">
        <v>1359</v>
      </c>
      <c r="D476" s="17" t="s">
        <v>1382</v>
      </c>
      <c r="E476" s="17" t="s">
        <v>1383</v>
      </c>
      <c r="F476" s="17" t="s">
        <v>1384</v>
      </c>
      <c r="G476" s="17" t="s">
        <v>1385</v>
      </c>
      <c r="H476" s="17" t="s">
        <v>1386</v>
      </c>
      <c r="I476" s="17" t="s">
        <v>1387</v>
      </c>
      <c r="J476" s="17" t="s">
        <v>1388</v>
      </c>
      <c r="K476" s="17" t="s">
        <v>1348</v>
      </c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17">
        <v>169</v>
      </c>
    </row>
    <row r="477" spans="1:25">
      <c r="A477" s="17" t="s">
        <v>1377</v>
      </c>
      <c r="B477" s="17" t="s">
        <v>1380</v>
      </c>
      <c r="C477" s="17" t="s">
        <v>1359</v>
      </c>
      <c r="D477" s="17" t="s">
        <v>1382</v>
      </c>
      <c r="E477" s="17" t="s">
        <v>1383</v>
      </c>
      <c r="F477" s="17" t="s">
        <v>1384</v>
      </c>
      <c r="G477" s="17" t="s">
        <v>1385</v>
      </c>
      <c r="H477" s="17" t="s">
        <v>1386</v>
      </c>
      <c r="I477" s="17" t="s">
        <v>1387</v>
      </c>
      <c r="J477" s="17" t="s">
        <v>1388</v>
      </c>
      <c r="K477" s="17" t="s">
        <v>1348</v>
      </c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17">
        <v>169</v>
      </c>
    </row>
    <row r="478" spans="1:25">
      <c r="A478" s="17" t="s">
        <v>1378</v>
      </c>
      <c r="B478" s="17" t="s">
        <v>1381</v>
      </c>
      <c r="C478" s="17" t="s">
        <v>1359</v>
      </c>
      <c r="D478" s="17" t="s">
        <v>1382</v>
      </c>
      <c r="E478" s="17" t="s">
        <v>1383</v>
      </c>
      <c r="F478" s="17" t="s">
        <v>1384</v>
      </c>
      <c r="G478" s="17" t="s">
        <v>1385</v>
      </c>
      <c r="H478" s="17" t="s">
        <v>1386</v>
      </c>
      <c r="I478" s="17" t="s">
        <v>1387</v>
      </c>
      <c r="J478" s="17" t="s">
        <v>1388</v>
      </c>
      <c r="K478" s="17" t="s">
        <v>1348</v>
      </c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17">
        <v>169</v>
      </c>
    </row>
    <row r="479" spans="1:25">
      <c r="A479" s="17" t="s">
        <v>1389</v>
      </c>
      <c r="B479" s="17" t="s">
        <v>1390</v>
      </c>
      <c r="C479" s="17" t="s">
        <v>1326</v>
      </c>
      <c r="D479" s="17" t="s">
        <v>1330</v>
      </c>
      <c r="E479" s="17" t="s">
        <v>1355</v>
      </c>
      <c r="F479" s="17" t="s">
        <v>1391</v>
      </c>
      <c r="G479" s="17" t="s">
        <v>1357</v>
      </c>
      <c r="H479" s="17" t="s">
        <v>1392</v>
      </c>
      <c r="I479" s="17" t="s">
        <v>1393</v>
      </c>
      <c r="J479" s="17"/>
      <c r="K479" s="17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17">
        <v>139</v>
      </c>
    </row>
    <row r="480" spans="1:25">
      <c r="A480" s="17" t="s">
        <v>1395</v>
      </c>
      <c r="B480" s="17" t="s">
        <v>1396</v>
      </c>
      <c r="C480" s="17" t="s">
        <v>1368</v>
      </c>
      <c r="D480" s="17" t="s">
        <v>1398</v>
      </c>
      <c r="E480" s="17" t="s">
        <v>1399</v>
      </c>
      <c r="F480" s="17" t="s">
        <v>1400</v>
      </c>
      <c r="G480" s="17" t="s">
        <v>1401</v>
      </c>
      <c r="H480" s="17" t="s">
        <v>1375</v>
      </c>
      <c r="I480" s="17" t="s">
        <v>1402</v>
      </c>
      <c r="J480" s="17"/>
      <c r="K480" s="17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17">
        <v>109</v>
      </c>
    </row>
    <row r="481" spans="1:25">
      <c r="A481" s="17" t="s">
        <v>1403</v>
      </c>
      <c r="B481" s="17" t="s">
        <v>1412</v>
      </c>
      <c r="C481" s="17" t="s">
        <v>1404</v>
      </c>
      <c r="D481" s="17" t="s">
        <v>1405</v>
      </c>
      <c r="E481" s="17" t="s">
        <v>1406</v>
      </c>
      <c r="F481" s="17" t="s">
        <v>1407</v>
      </c>
      <c r="G481" s="17" t="s">
        <v>1408</v>
      </c>
      <c r="H481" s="17" t="s">
        <v>1409</v>
      </c>
      <c r="I481" s="17" t="s">
        <v>1410</v>
      </c>
      <c r="J481" s="17" t="s">
        <v>1411</v>
      </c>
      <c r="K481" s="17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17">
        <v>159</v>
      </c>
    </row>
    <row r="482" spans="1:25">
      <c r="A482" s="17" t="s">
        <v>1414</v>
      </c>
      <c r="B482" s="17" t="s">
        <v>1413</v>
      </c>
      <c r="C482" s="17" t="s">
        <v>1417</v>
      </c>
      <c r="D482" s="17" t="s">
        <v>1415</v>
      </c>
      <c r="E482" s="17" t="s">
        <v>1418</v>
      </c>
      <c r="F482" s="17" t="s">
        <v>1419</v>
      </c>
      <c r="G482" s="17" t="s">
        <v>1416</v>
      </c>
      <c r="H482" s="17" t="s">
        <v>1420</v>
      </c>
      <c r="I482" s="17" t="s">
        <v>1421</v>
      </c>
      <c r="J482" s="17" t="s">
        <v>1422</v>
      </c>
      <c r="K482" s="17" t="s">
        <v>1423</v>
      </c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17">
        <v>64</v>
      </c>
    </row>
    <row r="483" spans="1:25">
      <c r="A483" s="17" t="s">
        <v>1424</v>
      </c>
      <c r="B483" s="17" t="s">
        <v>1425</v>
      </c>
      <c r="C483" s="17" t="s">
        <v>1437</v>
      </c>
      <c r="D483" s="17" t="s">
        <v>1426</v>
      </c>
      <c r="E483" s="17" t="s">
        <v>1440</v>
      </c>
      <c r="F483" s="17" t="s">
        <v>1427</v>
      </c>
      <c r="G483" s="17" t="s">
        <v>1428</v>
      </c>
      <c r="H483" s="17" t="s">
        <v>1429</v>
      </c>
      <c r="I483" s="17" t="s">
        <v>1430</v>
      </c>
      <c r="J483" s="17" t="s">
        <v>1431</v>
      </c>
      <c r="K483" s="17" t="s">
        <v>1432</v>
      </c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17">
        <v>549</v>
      </c>
    </row>
    <row r="484" spans="1:25">
      <c r="A484" s="17" t="s">
        <v>1433</v>
      </c>
      <c r="B484" s="17" t="s">
        <v>1434</v>
      </c>
      <c r="C484" s="17" t="s">
        <v>1438</v>
      </c>
      <c r="D484" s="17" t="s">
        <v>1426</v>
      </c>
      <c r="E484" s="17" t="s">
        <v>1439</v>
      </c>
      <c r="F484" s="17" t="s">
        <v>1427</v>
      </c>
      <c r="G484" s="17" t="s">
        <v>1428</v>
      </c>
      <c r="H484" s="17" t="s">
        <v>1441</v>
      </c>
      <c r="I484" s="17" t="s">
        <v>1442</v>
      </c>
      <c r="J484" s="17" t="s">
        <v>1443</v>
      </c>
      <c r="K484" s="17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17">
        <v>479</v>
      </c>
    </row>
    <row r="485" spans="1:25">
      <c r="A485" s="17" t="s">
        <v>1435</v>
      </c>
      <c r="B485" s="17" t="s">
        <v>1436</v>
      </c>
      <c r="C485" s="17" t="s">
        <v>1438</v>
      </c>
      <c r="D485" s="17" t="s">
        <v>1426</v>
      </c>
      <c r="E485" s="17" t="s">
        <v>1439</v>
      </c>
      <c r="F485" s="17" t="s">
        <v>1427</v>
      </c>
      <c r="G485" s="17" t="s">
        <v>1428</v>
      </c>
      <c r="H485" s="17" t="s">
        <v>1441</v>
      </c>
      <c r="I485" s="17" t="s">
        <v>1442</v>
      </c>
      <c r="J485" s="17" t="s">
        <v>1443</v>
      </c>
      <c r="K485" s="17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17">
        <v>479</v>
      </c>
    </row>
    <row r="486" spans="1:25">
      <c r="A486" s="17" t="s">
        <v>1828</v>
      </c>
      <c r="B486" s="17" t="s">
        <v>1425</v>
      </c>
      <c r="C486" s="17" t="s">
        <v>1444</v>
      </c>
      <c r="D486" s="17" t="s">
        <v>1426</v>
      </c>
      <c r="E486" s="17" t="s">
        <v>1445</v>
      </c>
      <c r="F486" s="17" t="s">
        <v>1427</v>
      </c>
      <c r="G486" s="17" t="s">
        <v>1446</v>
      </c>
      <c r="H486" s="17" t="s">
        <v>1447</v>
      </c>
      <c r="I486" s="17" t="s">
        <v>1448</v>
      </c>
      <c r="J486" s="17" t="s">
        <v>1430</v>
      </c>
      <c r="K486" s="17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17">
        <v>429</v>
      </c>
    </row>
    <row r="487" spans="1:25">
      <c r="A487" s="17" t="s">
        <v>1449</v>
      </c>
      <c r="B487" s="17" t="s">
        <v>1450</v>
      </c>
      <c r="C487" s="17" t="s">
        <v>1453</v>
      </c>
      <c r="D487" s="17" t="s">
        <v>1454</v>
      </c>
      <c r="E487" s="17" t="s">
        <v>1455</v>
      </c>
      <c r="F487" s="17" t="s">
        <v>1456</v>
      </c>
      <c r="G487" s="17" t="s">
        <v>1457</v>
      </c>
      <c r="H487" s="17" t="s">
        <v>1458</v>
      </c>
      <c r="I487" s="17" t="s">
        <v>1459</v>
      </c>
      <c r="J487" s="17" t="s">
        <v>1460</v>
      </c>
      <c r="K487" s="17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17">
        <v>239</v>
      </c>
    </row>
    <row r="488" spans="1:25">
      <c r="A488" s="17" t="s">
        <v>1829</v>
      </c>
      <c r="B488" s="17" t="s">
        <v>1425</v>
      </c>
      <c r="C488" s="17" t="s">
        <v>1453</v>
      </c>
      <c r="D488" s="17" t="s">
        <v>1454</v>
      </c>
      <c r="E488" s="17" t="s">
        <v>1455</v>
      </c>
      <c r="F488" s="17" t="s">
        <v>1456</v>
      </c>
      <c r="G488" s="17" t="s">
        <v>1457</v>
      </c>
      <c r="H488" s="17" t="s">
        <v>1458</v>
      </c>
      <c r="I488" s="17" t="s">
        <v>1459</v>
      </c>
      <c r="J488" s="17" t="s">
        <v>1460</v>
      </c>
      <c r="K488" s="17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17"/>
    </row>
    <row r="489" spans="1:25">
      <c r="A489" s="17" t="s">
        <v>1451</v>
      </c>
      <c r="B489" s="17" t="s">
        <v>1452</v>
      </c>
      <c r="C489" s="17" t="s">
        <v>1453</v>
      </c>
      <c r="D489" s="17" t="s">
        <v>1454</v>
      </c>
      <c r="E489" s="17" t="s">
        <v>1455</v>
      </c>
      <c r="F489" s="17" t="s">
        <v>1456</v>
      </c>
      <c r="G489" s="17" t="s">
        <v>1457</v>
      </c>
      <c r="H489" s="17" t="s">
        <v>1458</v>
      </c>
      <c r="I489" s="17" t="s">
        <v>1459</v>
      </c>
      <c r="J489" s="17" t="s">
        <v>1460</v>
      </c>
      <c r="K489" s="17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17">
        <v>239</v>
      </c>
    </row>
    <row r="490" spans="1:25">
      <c r="A490" s="17" t="s">
        <v>1461</v>
      </c>
      <c r="B490" s="17" t="s">
        <v>1464</v>
      </c>
      <c r="C490" s="17" t="s">
        <v>1468</v>
      </c>
      <c r="D490" s="17" t="s">
        <v>1469</v>
      </c>
      <c r="E490" s="17" t="s">
        <v>1471</v>
      </c>
      <c r="F490" s="17" t="s">
        <v>1427</v>
      </c>
      <c r="G490" s="17" t="s">
        <v>1473</v>
      </c>
      <c r="H490" s="17" t="s">
        <v>1474</v>
      </c>
      <c r="I490" s="17" t="s">
        <v>1476</v>
      </c>
      <c r="J490" s="17" t="s">
        <v>1477</v>
      </c>
      <c r="K490" s="17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17">
        <v>239</v>
      </c>
    </row>
    <row r="491" spans="1:25">
      <c r="A491" s="17" t="s">
        <v>1463</v>
      </c>
      <c r="B491" s="17" t="s">
        <v>1465</v>
      </c>
      <c r="C491" s="17" t="s">
        <v>1468</v>
      </c>
      <c r="D491" s="17" t="s">
        <v>1469</v>
      </c>
      <c r="E491" s="17" t="s">
        <v>1471</v>
      </c>
      <c r="F491" s="17" t="s">
        <v>1427</v>
      </c>
      <c r="G491" s="17" t="s">
        <v>1477</v>
      </c>
      <c r="H491" s="17" t="s">
        <v>1475</v>
      </c>
      <c r="I491" s="17" t="s">
        <v>1476</v>
      </c>
      <c r="K491" s="17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17">
        <v>209</v>
      </c>
    </row>
    <row r="492" spans="1:25">
      <c r="A492" s="17" t="s">
        <v>1830</v>
      </c>
      <c r="B492" s="17" t="s">
        <v>1466</v>
      </c>
      <c r="C492" s="17" t="s">
        <v>1831</v>
      </c>
      <c r="D492" s="28" t="s">
        <v>1832</v>
      </c>
      <c r="E492" s="17" t="s">
        <v>1833</v>
      </c>
      <c r="F492" s="17" t="s">
        <v>1659</v>
      </c>
      <c r="G492" s="17" t="s">
        <v>1834</v>
      </c>
      <c r="H492" s="17"/>
      <c r="I492" s="17"/>
      <c r="K492" s="17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17"/>
    </row>
    <row r="493" spans="1:25">
      <c r="A493" s="17" t="s">
        <v>1835</v>
      </c>
      <c r="B493" s="17" t="s">
        <v>1466</v>
      </c>
      <c r="C493" s="17" t="s">
        <v>1831</v>
      </c>
      <c r="D493" s="17" t="s">
        <v>1836</v>
      </c>
      <c r="E493" s="17" t="s">
        <v>1837</v>
      </c>
      <c r="F493" s="17" t="s">
        <v>1838</v>
      </c>
      <c r="G493" s="17"/>
      <c r="H493" s="17"/>
      <c r="I493" s="17"/>
      <c r="K493" s="17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17"/>
    </row>
    <row r="494" spans="1:25">
      <c r="A494" s="17" t="s">
        <v>1462</v>
      </c>
      <c r="B494" s="17" t="s">
        <v>1466</v>
      </c>
      <c r="C494" s="17" t="s">
        <v>1467</v>
      </c>
      <c r="D494" s="17" t="s">
        <v>1470</v>
      </c>
      <c r="E494" s="17" t="s">
        <v>1472</v>
      </c>
      <c r="F494" s="17" t="s">
        <v>1427</v>
      </c>
      <c r="G494" s="17" t="s">
        <v>1473</v>
      </c>
      <c r="H494" s="17" t="s">
        <v>1474</v>
      </c>
      <c r="I494" s="17" t="s">
        <v>1476</v>
      </c>
      <c r="J494" s="17" t="s">
        <v>1477</v>
      </c>
      <c r="K494" s="17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17">
        <v>219</v>
      </c>
    </row>
    <row r="495" spans="1:25">
      <c r="A495" s="17" t="s">
        <v>1487</v>
      </c>
      <c r="B495" s="17" t="s">
        <v>1466</v>
      </c>
      <c r="C495" s="17" t="s">
        <v>1490</v>
      </c>
      <c r="D495" s="17" t="s">
        <v>1492</v>
      </c>
      <c r="E495" s="17" t="s">
        <v>1493</v>
      </c>
      <c r="F495" s="17" t="s">
        <v>1427</v>
      </c>
      <c r="G495" s="17" t="s">
        <v>1430</v>
      </c>
      <c r="H495" s="17" t="s">
        <v>1495</v>
      </c>
      <c r="I495" s="17" t="s">
        <v>1497</v>
      </c>
      <c r="J495" s="17" t="s">
        <v>1498</v>
      </c>
      <c r="K495" s="17" t="s">
        <v>1499</v>
      </c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17">
        <v>159</v>
      </c>
    </row>
    <row r="496" spans="1:25">
      <c r="A496" s="17" t="s">
        <v>1488</v>
      </c>
      <c r="B496" s="17" t="s">
        <v>1466</v>
      </c>
      <c r="C496" s="17" t="s">
        <v>1491</v>
      </c>
      <c r="D496" s="17" t="s">
        <v>1494</v>
      </c>
      <c r="E496" s="17" t="s">
        <v>1493</v>
      </c>
      <c r="F496" s="17" t="s">
        <v>1454</v>
      </c>
      <c r="G496" s="17" t="s">
        <v>1430</v>
      </c>
      <c r="H496" s="17" t="s">
        <v>1496</v>
      </c>
      <c r="I496" s="17" t="s">
        <v>1497</v>
      </c>
      <c r="J496" s="17" t="s">
        <v>1498</v>
      </c>
      <c r="K496" s="17" t="s">
        <v>1499</v>
      </c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17">
        <v>139</v>
      </c>
    </row>
    <row r="497" spans="1:25">
      <c r="A497" s="17" t="s">
        <v>1658</v>
      </c>
      <c r="B497" s="17" t="s">
        <v>1466</v>
      </c>
      <c r="C497" s="17" t="s">
        <v>1468</v>
      </c>
      <c r="D497" s="17" t="s">
        <v>1839</v>
      </c>
      <c r="E497" s="17" t="s">
        <v>1840</v>
      </c>
      <c r="F497" s="17" t="s">
        <v>1841</v>
      </c>
      <c r="G497" s="17" t="s">
        <v>1842</v>
      </c>
      <c r="H497" s="17" t="s">
        <v>1657</v>
      </c>
      <c r="I497" s="17" t="s">
        <v>1843</v>
      </c>
      <c r="J497" s="17"/>
      <c r="K497" s="17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17"/>
    </row>
    <row r="498" spans="1:25">
      <c r="A498" s="17" t="s">
        <v>1489</v>
      </c>
      <c r="B498" s="17" t="s">
        <v>1466</v>
      </c>
      <c r="C498" s="17" t="s">
        <v>1491</v>
      </c>
      <c r="D498" s="17" t="s">
        <v>1493</v>
      </c>
      <c r="E498" s="17" t="s">
        <v>1454</v>
      </c>
      <c r="F498" s="17" t="s">
        <v>1430</v>
      </c>
      <c r="G498" s="17" t="s">
        <v>1496</v>
      </c>
      <c r="H498" s="17" t="s">
        <v>1497</v>
      </c>
      <c r="I498" s="17" t="s">
        <v>1498</v>
      </c>
      <c r="J498" s="17" t="s">
        <v>1499</v>
      </c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17">
        <v>129</v>
      </c>
    </row>
    <row r="499" spans="1:25">
      <c r="A499" s="17" t="s">
        <v>1478</v>
      </c>
      <c r="B499" s="17" t="s">
        <v>1479</v>
      </c>
      <c r="C499" s="17" t="s">
        <v>1480</v>
      </c>
      <c r="D499" s="17" t="s">
        <v>1481</v>
      </c>
      <c r="E499" s="17" t="s">
        <v>1482</v>
      </c>
      <c r="F499" s="17" t="s">
        <v>1483</v>
      </c>
      <c r="G499" s="17" t="s">
        <v>1484</v>
      </c>
      <c r="H499" s="17" t="s">
        <v>1485</v>
      </c>
      <c r="I499" s="17" t="s">
        <v>1486</v>
      </c>
      <c r="J499" s="17"/>
      <c r="K499" s="17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17">
        <v>149</v>
      </c>
    </row>
    <row r="500" spans="1:25">
      <c r="A500" s="17" t="s">
        <v>1844</v>
      </c>
      <c r="B500" s="17" t="s">
        <v>1504</v>
      </c>
      <c r="C500" s="17" t="s">
        <v>1508</v>
      </c>
      <c r="D500" s="17" t="s">
        <v>1509</v>
      </c>
      <c r="E500" s="17" t="s">
        <v>1510</v>
      </c>
      <c r="F500" s="17" t="s">
        <v>1511</v>
      </c>
      <c r="G500" s="17" t="s">
        <v>1512</v>
      </c>
      <c r="H500" s="17" t="s">
        <v>1513</v>
      </c>
      <c r="I500" s="17" t="s">
        <v>1514</v>
      </c>
      <c r="J500" s="17" t="s">
        <v>1515</v>
      </c>
      <c r="K500" s="17" t="s">
        <v>1526</v>
      </c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17"/>
    </row>
    <row r="501" spans="1:25">
      <c r="A501" s="17" t="s">
        <v>1500</v>
      </c>
      <c r="B501" s="17" t="s">
        <v>1504</v>
      </c>
      <c r="C501" s="17" t="s">
        <v>1508</v>
      </c>
      <c r="D501" s="17" t="s">
        <v>1509</v>
      </c>
      <c r="E501" s="17" t="s">
        <v>1510</v>
      </c>
      <c r="F501" s="17" t="s">
        <v>1511</v>
      </c>
      <c r="G501" s="17" t="s">
        <v>1512</v>
      </c>
      <c r="H501" s="17" t="s">
        <v>1513</v>
      </c>
      <c r="I501" s="17" t="s">
        <v>1514</v>
      </c>
      <c r="J501" s="17" t="s">
        <v>1515</v>
      </c>
      <c r="K501" s="17" t="s">
        <v>1526</v>
      </c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17">
        <v>149</v>
      </c>
    </row>
    <row r="502" spans="1:25">
      <c r="A502" s="17" t="s">
        <v>1501</v>
      </c>
      <c r="B502" s="17" t="s">
        <v>1505</v>
      </c>
      <c r="C502" s="17" t="s">
        <v>1516</v>
      </c>
      <c r="D502" s="17" t="s">
        <v>1509</v>
      </c>
      <c r="E502" s="17" t="s">
        <v>1510</v>
      </c>
      <c r="F502" s="17" t="s">
        <v>1511</v>
      </c>
      <c r="G502" s="17" t="s">
        <v>1513</v>
      </c>
      <c r="H502" s="17" t="s">
        <v>1518</v>
      </c>
      <c r="I502" s="17" t="s">
        <v>1519</v>
      </c>
      <c r="K502" s="17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17">
        <v>149</v>
      </c>
    </row>
    <row r="503" spans="1:25">
      <c r="A503" s="17" t="s">
        <v>1502</v>
      </c>
      <c r="B503" s="17" t="s">
        <v>1506</v>
      </c>
      <c r="C503" s="17" t="s">
        <v>1516</v>
      </c>
      <c r="D503" s="17" t="s">
        <v>1509</v>
      </c>
      <c r="E503" s="17" t="s">
        <v>1510</v>
      </c>
      <c r="F503" s="17" t="s">
        <v>1511</v>
      </c>
      <c r="G503" s="17" t="s">
        <v>1513</v>
      </c>
      <c r="H503" s="17" t="s">
        <v>1518</v>
      </c>
      <c r="I503" s="17" t="s">
        <v>1519</v>
      </c>
      <c r="K503" s="17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17">
        <v>139</v>
      </c>
    </row>
    <row r="504" spans="1:25">
      <c r="A504" s="17" t="s">
        <v>1503</v>
      </c>
      <c r="B504" s="17" t="s">
        <v>1507</v>
      </c>
      <c r="C504" s="17" t="s">
        <v>1517</v>
      </c>
      <c r="D504" s="17" t="s">
        <v>1511</v>
      </c>
      <c r="E504" s="17" t="s">
        <v>1513</v>
      </c>
      <c r="F504" s="17" t="s">
        <v>1518</v>
      </c>
      <c r="G504" s="17" t="s">
        <v>1519</v>
      </c>
      <c r="K504" s="17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17">
        <v>119</v>
      </c>
    </row>
    <row r="505" spans="1:25">
      <c r="A505" s="17" t="s">
        <v>1520</v>
      </c>
      <c r="B505" s="17" t="s">
        <v>1504</v>
      </c>
      <c r="C505" s="17" t="s">
        <v>1516</v>
      </c>
      <c r="D505" s="17" t="s">
        <v>1509</v>
      </c>
      <c r="E505" s="17" t="s">
        <v>1510</v>
      </c>
      <c r="F505" s="17" t="s">
        <v>1511</v>
      </c>
      <c r="G505" s="17" t="s">
        <v>1518</v>
      </c>
      <c r="H505" s="17" t="s">
        <v>1513</v>
      </c>
      <c r="I505" s="17" t="s">
        <v>1525</v>
      </c>
      <c r="J505" s="17" t="s">
        <v>1550</v>
      </c>
      <c r="K505" s="17" t="s">
        <v>1515</v>
      </c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17">
        <v>129</v>
      </c>
    </row>
    <row r="506" spans="1:25">
      <c r="A506" s="17" t="s">
        <v>1845</v>
      </c>
      <c r="B506" s="17" t="s">
        <v>1504</v>
      </c>
      <c r="C506" s="17" t="s">
        <v>1523</v>
      </c>
      <c r="D506" s="17" t="s">
        <v>1511</v>
      </c>
      <c r="E506" s="17" t="s">
        <v>1518</v>
      </c>
      <c r="F506" s="17" t="s">
        <v>1513</v>
      </c>
      <c r="G506" s="17" t="s">
        <v>1363</v>
      </c>
      <c r="H506" s="17"/>
      <c r="I506" s="17"/>
      <c r="J506" s="17"/>
      <c r="K506" s="17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17">
        <v>89</v>
      </c>
    </row>
    <row r="507" spans="1:25">
      <c r="A507" s="17" t="s">
        <v>1521</v>
      </c>
      <c r="B507" s="17" t="s">
        <v>1504</v>
      </c>
      <c r="C507" s="17" t="s">
        <v>1523</v>
      </c>
      <c r="D507" s="17" t="s">
        <v>1511</v>
      </c>
      <c r="E507" s="17" t="s">
        <v>1518</v>
      </c>
      <c r="F507" s="17" t="s">
        <v>1513</v>
      </c>
      <c r="G507" s="17" t="s">
        <v>1363</v>
      </c>
      <c r="H507" s="17"/>
      <c r="I507" s="17"/>
      <c r="J507" s="17"/>
      <c r="K507" s="17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17">
        <v>89</v>
      </c>
    </row>
    <row r="508" spans="1:25">
      <c r="A508" s="17" t="s">
        <v>1522</v>
      </c>
      <c r="B508" s="17" t="s">
        <v>1504</v>
      </c>
      <c r="C508" s="17" t="s">
        <v>1524</v>
      </c>
      <c r="D508" s="17" t="s">
        <v>1527</v>
      </c>
      <c r="E508" s="17" t="s">
        <v>1528</v>
      </c>
      <c r="F508" s="17" t="s">
        <v>1529</v>
      </c>
      <c r="G508" s="17" t="s">
        <v>1513</v>
      </c>
      <c r="H508" s="17" t="s">
        <v>1514</v>
      </c>
      <c r="I508" s="17" t="s">
        <v>1363</v>
      </c>
      <c r="J508" s="17" t="s">
        <v>1530</v>
      </c>
      <c r="K508" s="17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17">
        <v>69</v>
      </c>
    </row>
    <row r="509" spans="1:25">
      <c r="A509" s="17" t="s">
        <v>1531</v>
      </c>
      <c r="B509" s="17" t="s">
        <v>1539</v>
      </c>
      <c r="C509" s="17" t="s">
        <v>1542</v>
      </c>
      <c r="D509" s="17" t="s">
        <v>1543</v>
      </c>
      <c r="E509" s="17" t="s">
        <v>1544</v>
      </c>
      <c r="F509" s="17" t="s">
        <v>1545</v>
      </c>
      <c r="G509" s="17" t="s">
        <v>1546</v>
      </c>
      <c r="H509" s="17" t="s">
        <v>1513</v>
      </c>
      <c r="I509" s="17" t="s">
        <v>1547</v>
      </c>
      <c r="J509" s="17" t="s">
        <v>1526</v>
      </c>
      <c r="K509" s="17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17">
        <v>79</v>
      </c>
    </row>
    <row r="510" spans="1:25">
      <c r="A510" s="17" t="s">
        <v>1532</v>
      </c>
      <c r="B510" s="17" t="s">
        <v>1539</v>
      </c>
      <c r="C510" s="17" t="s">
        <v>1548</v>
      </c>
      <c r="D510" s="17" t="s">
        <v>1543</v>
      </c>
      <c r="E510" s="17" t="s">
        <v>1544</v>
      </c>
      <c r="F510" s="17" t="s">
        <v>1545</v>
      </c>
      <c r="G510" s="17" t="s">
        <v>1546</v>
      </c>
      <c r="H510" s="17" t="s">
        <v>1513</v>
      </c>
      <c r="I510" s="17" t="s">
        <v>1547</v>
      </c>
      <c r="J510" s="17" t="s">
        <v>1526</v>
      </c>
      <c r="K510" s="17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17">
        <v>89</v>
      </c>
    </row>
    <row r="511" spans="1:25">
      <c r="A511" s="17" t="s">
        <v>1533</v>
      </c>
      <c r="B511" s="17" t="s">
        <v>1554</v>
      </c>
      <c r="C511" s="17" t="s">
        <v>1549</v>
      </c>
      <c r="D511" s="17" t="s">
        <v>1509</v>
      </c>
      <c r="E511" s="17" t="s">
        <v>1510</v>
      </c>
      <c r="F511" s="17" t="s">
        <v>1551</v>
      </c>
      <c r="G511" s="17" t="s">
        <v>1544</v>
      </c>
      <c r="H511" s="17" t="s">
        <v>1563</v>
      </c>
      <c r="I511" s="17" t="s">
        <v>1513</v>
      </c>
      <c r="J511" s="17" t="s">
        <v>1547</v>
      </c>
      <c r="K511" s="17" t="s">
        <v>1363</v>
      </c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17">
        <v>149</v>
      </c>
    </row>
    <row r="512" spans="1:25">
      <c r="A512" s="17" t="s">
        <v>1534</v>
      </c>
      <c r="B512" s="17" t="s">
        <v>1555</v>
      </c>
      <c r="C512" s="17" t="s">
        <v>1552</v>
      </c>
      <c r="D512" s="17" t="s">
        <v>1551</v>
      </c>
      <c r="E512" s="17" t="s">
        <v>1553</v>
      </c>
      <c r="F512" s="17" t="s">
        <v>1545</v>
      </c>
      <c r="G512" s="17" t="s">
        <v>1513</v>
      </c>
      <c r="H512" s="17" t="s">
        <v>1547</v>
      </c>
      <c r="I512" s="17" t="s">
        <v>1363</v>
      </c>
      <c r="J512" s="17"/>
      <c r="K512" s="17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17">
        <v>99</v>
      </c>
    </row>
    <row r="513" spans="1:25">
      <c r="A513" s="17" t="s">
        <v>1535</v>
      </c>
      <c r="B513" s="17" t="s">
        <v>1556</v>
      </c>
      <c r="C513" s="17" t="s">
        <v>1558</v>
      </c>
      <c r="D513" s="17" t="s">
        <v>1559</v>
      </c>
      <c r="E513" s="17" t="s">
        <v>1560</v>
      </c>
      <c r="F513" s="17" t="s">
        <v>1561</v>
      </c>
      <c r="G513" s="17" t="s">
        <v>1562</v>
      </c>
      <c r="H513" s="17" t="s">
        <v>1564</v>
      </c>
      <c r="I513" s="17" t="s">
        <v>1547</v>
      </c>
      <c r="J513" s="17" t="s">
        <v>1526</v>
      </c>
      <c r="K513" s="17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17">
        <v>84</v>
      </c>
    </row>
    <row r="514" spans="1:25">
      <c r="A514" s="17" t="s">
        <v>1536</v>
      </c>
      <c r="B514" s="17" t="s">
        <v>1557</v>
      </c>
      <c r="C514" s="17" t="s">
        <v>1558</v>
      </c>
      <c r="D514" s="17" t="s">
        <v>1559</v>
      </c>
      <c r="E514" s="17" t="s">
        <v>1560</v>
      </c>
      <c r="F514" s="17" t="s">
        <v>1561</v>
      </c>
      <c r="G514" s="17" t="s">
        <v>1562</v>
      </c>
      <c r="H514" s="17" t="s">
        <v>1564</v>
      </c>
      <c r="I514" s="17" t="s">
        <v>1547</v>
      </c>
      <c r="J514" s="17" t="s">
        <v>1526</v>
      </c>
      <c r="K514" s="17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17">
        <v>79</v>
      </c>
    </row>
    <row r="515" spans="1:25">
      <c r="A515" s="17" t="s">
        <v>1537</v>
      </c>
      <c r="B515" s="17" t="s">
        <v>1540</v>
      </c>
      <c r="C515" s="17" t="s">
        <v>1565</v>
      </c>
      <c r="D515" s="17" t="s">
        <v>1566</v>
      </c>
      <c r="E515" s="17" t="s">
        <v>1567</v>
      </c>
      <c r="F515" s="17" t="s">
        <v>1568</v>
      </c>
      <c r="G515" s="17" t="s">
        <v>1569</v>
      </c>
      <c r="H515" s="17" t="s">
        <v>1570</v>
      </c>
      <c r="I515" s="17" t="s">
        <v>1574</v>
      </c>
      <c r="J515" s="17" t="s">
        <v>1571</v>
      </c>
      <c r="K515" s="17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17">
        <v>69</v>
      </c>
    </row>
    <row r="516" spans="1:25">
      <c r="A516" s="17" t="s">
        <v>1538</v>
      </c>
      <c r="B516" s="17" t="s">
        <v>1541</v>
      </c>
      <c r="C516" s="17" t="s">
        <v>1541</v>
      </c>
      <c r="D516" s="17" t="s">
        <v>1572</v>
      </c>
      <c r="E516" s="17" t="s">
        <v>1567</v>
      </c>
      <c r="F516" s="17" t="s">
        <v>1568</v>
      </c>
      <c r="G516" s="17" t="s">
        <v>1573</v>
      </c>
      <c r="H516" s="17" t="s">
        <v>1570</v>
      </c>
      <c r="I516" s="17" t="s">
        <v>1574</v>
      </c>
      <c r="J516" s="17"/>
      <c r="K516" s="17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17">
        <v>69</v>
      </c>
    </row>
    <row r="517" spans="1:25">
      <c r="A517" s="17" t="s">
        <v>1656</v>
      </c>
      <c r="B517" s="17" t="s">
        <v>1577</v>
      </c>
      <c r="C517" s="17" t="s">
        <v>1846</v>
      </c>
      <c r="D517" s="17" t="s">
        <v>1847</v>
      </c>
      <c r="E517" s="17" t="s">
        <v>1848</v>
      </c>
      <c r="F517" s="17" t="s">
        <v>1849</v>
      </c>
      <c r="G517" s="17" t="s">
        <v>1850</v>
      </c>
      <c r="H517" s="17" t="s">
        <v>1851</v>
      </c>
      <c r="I517" s="17"/>
      <c r="J517" s="17"/>
      <c r="K517" s="17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17"/>
    </row>
    <row r="518" spans="1:25">
      <c r="A518" s="17" t="s">
        <v>1575</v>
      </c>
      <c r="B518" s="17" t="s">
        <v>1577</v>
      </c>
      <c r="C518" s="17" t="s">
        <v>1587</v>
      </c>
      <c r="D518" s="17" t="s">
        <v>1578</v>
      </c>
      <c r="E518" s="17" t="s">
        <v>1585</v>
      </c>
      <c r="F518" s="17" t="s">
        <v>1579</v>
      </c>
      <c r="G518" s="17" t="s">
        <v>1580</v>
      </c>
      <c r="H518" s="17" t="s">
        <v>1581</v>
      </c>
      <c r="I518" s="17" t="s">
        <v>1582</v>
      </c>
      <c r="J518" s="17" t="s">
        <v>1583</v>
      </c>
      <c r="K518" s="17" t="s">
        <v>1584</v>
      </c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17">
        <v>649</v>
      </c>
    </row>
    <row r="519" spans="1:25">
      <c r="A519" s="17" t="s">
        <v>1576</v>
      </c>
      <c r="B519" s="17" t="s">
        <v>1577</v>
      </c>
      <c r="C519" s="17" t="s">
        <v>1587</v>
      </c>
      <c r="D519" s="17" t="s">
        <v>1578</v>
      </c>
      <c r="E519" s="17" t="s">
        <v>1586</v>
      </c>
      <c r="F519" s="17" t="s">
        <v>1579</v>
      </c>
      <c r="G519" s="17" t="s">
        <v>1580</v>
      </c>
      <c r="H519" s="17" t="s">
        <v>1581</v>
      </c>
      <c r="I519" s="17" t="s">
        <v>1582</v>
      </c>
      <c r="J519" s="17" t="s">
        <v>1583</v>
      </c>
      <c r="K519" s="17" t="s">
        <v>1584</v>
      </c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17">
        <v>599</v>
      </c>
    </row>
    <row r="520" spans="1:25">
      <c r="A520" s="17" t="s">
        <v>1588</v>
      </c>
      <c r="B520" s="17" t="s">
        <v>1577</v>
      </c>
      <c r="C520" s="17" t="s">
        <v>1601</v>
      </c>
      <c r="D520" s="17" t="s">
        <v>1602</v>
      </c>
      <c r="E520" s="17" t="s">
        <v>1603</v>
      </c>
      <c r="F520" s="17" t="s">
        <v>1604</v>
      </c>
      <c r="G520" s="17" t="s">
        <v>1605</v>
      </c>
      <c r="H520" s="17" t="s">
        <v>1606</v>
      </c>
      <c r="I520" s="17" t="s">
        <v>1614</v>
      </c>
      <c r="J520" s="17" t="s">
        <v>1607</v>
      </c>
      <c r="K520" s="17" t="s">
        <v>1608</v>
      </c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17">
        <v>444</v>
      </c>
    </row>
    <row r="521" spans="1:25">
      <c r="A521" s="17" t="s">
        <v>1589</v>
      </c>
      <c r="B521" s="17" t="s">
        <v>1577</v>
      </c>
      <c r="C521" s="17" t="s">
        <v>1609</v>
      </c>
      <c r="D521" s="17" t="s">
        <v>1578</v>
      </c>
      <c r="E521" s="17" t="s">
        <v>1610</v>
      </c>
      <c r="F521" s="17" t="s">
        <v>1611</v>
      </c>
      <c r="G521" s="17" t="s">
        <v>1612</v>
      </c>
      <c r="H521" s="17" t="s">
        <v>1613</v>
      </c>
      <c r="I521" s="17" t="s">
        <v>1614</v>
      </c>
      <c r="J521" s="17" t="s">
        <v>1608</v>
      </c>
      <c r="K521" s="17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17">
        <v>439</v>
      </c>
    </row>
    <row r="522" spans="1:25">
      <c r="A522" s="17" t="s">
        <v>1852</v>
      </c>
      <c r="B522" s="17" t="s">
        <v>1577</v>
      </c>
      <c r="C522" s="17" t="s">
        <v>1609</v>
      </c>
      <c r="D522" s="17" t="s">
        <v>1578</v>
      </c>
      <c r="E522" s="17" t="s">
        <v>1610</v>
      </c>
      <c r="F522" s="17" t="s">
        <v>1611</v>
      </c>
      <c r="G522" s="17" t="s">
        <v>1612</v>
      </c>
      <c r="H522" s="17" t="s">
        <v>1613</v>
      </c>
      <c r="I522" s="17" t="s">
        <v>1614</v>
      </c>
      <c r="J522" s="17" t="s">
        <v>1608</v>
      </c>
      <c r="K522" s="17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17"/>
    </row>
    <row r="523" spans="1:25">
      <c r="A523" s="17" t="s">
        <v>1590</v>
      </c>
      <c r="B523" s="17" t="s">
        <v>1577</v>
      </c>
      <c r="C523" s="17" t="s">
        <v>1615</v>
      </c>
      <c r="D523" s="17" t="s">
        <v>1578</v>
      </c>
      <c r="E523" s="17" t="s">
        <v>1616</v>
      </c>
      <c r="F523" s="17" t="s">
        <v>1617</v>
      </c>
      <c r="G523" s="17" t="s">
        <v>1618</v>
      </c>
      <c r="H523" s="17" t="s">
        <v>1619</v>
      </c>
      <c r="I523" s="17" t="s">
        <v>1614</v>
      </c>
      <c r="J523" s="17" t="s">
        <v>1621</v>
      </c>
      <c r="K523" s="17" t="s">
        <v>1620</v>
      </c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17">
        <v>329</v>
      </c>
    </row>
    <row r="524" spans="1:25">
      <c r="A524" s="17" t="s">
        <v>1591</v>
      </c>
      <c r="B524" s="17" t="s">
        <v>1597</v>
      </c>
      <c r="C524" s="17" t="s">
        <v>1622</v>
      </c>
      <c r="D524" s="17" t="s">
        <v>1623</v>
      </c>
      <c r="E524" s="17" t="s">
        <v>1624</v>
      </c>
      <c r="F524" s="17" t="s">
        <v>1625</v>
      </c>
      <c r="G524" s="17" t="s">
        <v>1620</v>
      </c>
      <c r="H524" s="17" t="s">
        <v>1626</v>
      </c>
      <c r="I524" s="17"/>
      <c r="J524" s="17"/>
      <c r="K524" s="17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17">
        <v>449</v>
      </c>
    </row>
    <row r="525" spans="1:25">
      <c r="A525" s="17" t="s">
        <v>1592</v>
      </c>
      <c r="B525" s="17" t="s">
        <v>1597</v>
      </c>
      <c r="C525" s="17" t="s">
        <v>1622</v>
      </c>
      <c r="D525" s="17" t="s">
        <v>1623</v>
      </c>
      <c r="E525" s="17" t="s">
        <v>1624</v>
      </c>
      <c r="F525" s="17" t="s">
        <v>1625</v>
      </c>
      <c r="G525" s="17" t="s">
        <v>1620</v>
      </c>
      <c r="H525" s="17" t="s">
        <v>1626</v>
      </c>
      <c r="I525" s="17"/>
      <c r="J525" s="17"/>
      <c r="K525" s="17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17">
        <v>449</v>
      </c>
    </row>
    <row r="526" spans="1:25">
      <c r="A526" s="17" t="s">
        <v>1593</v>
      </c>
      <c r="B526" s="17" t="s">
        <v>1597</v>
      </c>
      <c r="C526" s="17" t="s">
        <v>1627</v>
      </c>
      <c r="D526" s="17" t="s">
        <v>1628</v>
      </c>
      <c r="E526" s="17" t="s">
        <v>1629</v>
      </c>
      <c r="F526" s="17" t="s">
        <v>1630</v>
      </c>
      <c r="G526" s="17" t="s">
        <v>1631</v>
      </c>
      <c r="H526" s="17" t="s">
        <v>1626</v>
      </c>
      <c r="I526" s="17" t="s">
        <v>1632</v>
      </c>
      <c r="J526" s="17"/>
      <c r="K526" s="17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17">
        <v>349</v>
      </c>
    </row>
    <row r="527" spans="1:25">
      <c r="A527" s="17" t="s">
        <v>1594</v>
      </c>
      <c r="B527" s="17" t="s">
        <v>1598</v>
      </c>
      <c r="C527" s="17" t="s">
        <v>1633</v>
      </c>
      <c r="D527" s="17" t="s">
        <v>1634</v>
      </c>
      <c r="E527" s="17" t="s">
        <v>1635</v>
      </c>
      <c r="F527" s="17" t="s">
        <v>1636</v>
      </c>
      <c r="G527" s="17" t="s">
        <v>1637</v>
      </c>
      <c r="H527" s="17"/>
      <c r="I527" s="17"/>
      <c r="J527" s="17"/>
      <c r="K527" s="17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17">
        <v>264</v>
      </c>
    </row>
    <row r="528" spans="1:25">
      <c r="A528" s="17" t="s">
        <v>1595</v>
      </c>
      <c r="B528" s="17" t="s">
        <v>1599</v>
      </c>
      <c r="C528" s="17" t="s">
        <v>1638</v>
      </c>
      <c r="D528" s="17" t="s">
        <v>1639</v>
      </c>
      <c r="E528" s="17" t="s">
        <v>1640</v>
      </c>
      <c r="F528" s="17" t="s">
        <v>1641</v>
      </c>
      <c r="G528" s="17" t="s">
        <v>1642</v>
      </c>
      <c r="H528" s="17" t="s">
        <v>1643</v>
      </c>
      <c r="I528" s="17"/>
      <c r="J528" s="17"/>
      <c r="K528" s="17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17">
        <v>199</v>
      </c>
    </row>
    <row r="529" spans="1:25">
      <c r="A529" s="17" t="s">
        <v>1596</v>
      </c>
      <c r="B529" s="17" t="s">
        <v>1600</v>
      </c>
      <c r="C529" s="17" t="s">
        <v>1644</v>
      </c>
      <c r="D529" s="17" t="s">
        <v>1645</v>
      </c>
      <c r="E529" s="17" t="s">
        <v>1646</v>
      </c>
      <c r="F529" s="17" t="s">
        <v>1647</v>
      </c>
      <c r="G529" s="17" t="s">
        <v>1648</v>
      </c>
      <c r="H529" s="17" t="s">
        <v>1649</v>
      </c>
      <c r="I529" s="17" t="s">
        <v>1650</v>
      </c>
      <c r="J529" s="17" t="s">
        <v>1651</v>
      </c>
      <c r="K529" s="17" t="s">
        <v>1637</v>
      </c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17">
        <v>179</v>
      </c>
    </row>
    <row r="530" spans="1:25">
      <c r="A530" s="17" t="s">
        <v>1901</v>
      </c>
      <c r="B530" s="17" t="s">
        <v>1853</v>
      </c>
      <c r="C530" s="17" t="s">
        <v>1854</v>
      </c>
      <c r="D530" s="17" t="s">
        <v>1855</v>
      </c>
      <c r="E530" s="17" t="s">
        <v>1856</v>
      </c>
      <c r="F530" s="17" t="s">
        <v>1857</v>
      </c>
      <c r="G530" s="25" t="s">
        <v>1666</v>
      </c>
      <c r="H530" s="17" t="s">
        <v>1858</v>
      </c>
      <c r="I530" s="17"/>
      <c r="J530" s="17"/>
      <c r="K530" s="17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17"/>
    </row>
    <row r="531" spans="1:25">
      <c r="A531" s="17" t="s">
        <v>1970</v>
      </c>
      <c r="B531" s="1">
        <v>5040</v>
      </c>
      <c r="C531" s="17" t="s">
        <v>1854</v>
      </c>
      <c r="D531" s="17" t="s">
        <v>1855</v>
      </c>
      <c r="E531" s="17" t="s">
        <v>1856</v>
      </c>
      <c r="F531" s="17" t="s">
        <v>1857</v>
      </c>
      <c r="G531" s="25" t="s">
        <v>1666</v>
      </c>
      <c r="H531" s="17" t="s">
        <v>1858</v>
      </c>
      <c r="I531" s="17"/>
      <c r="J531" s="17"/>
      <c r="K531" s="17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17"/>
    </row>
    <row r="532" spans="1:25">
      <c r="A532" s="17" t="s">
        <v>1859</v>
      </c>
      <c r="B532" s="1" t="s">
        <v>1667</v>
      </c>
      <c r="C532" s="17" t="s">
        <v>1860</v>
      </c>
      <c r="D532" s="17" t="s">
        <v>1861</v>
      </c>
      <c r="E532" s="17" t="s">
        <v>1862</v>
      </c>
      <c r="F532" s="17" t="s">
        <v>1863</v>
      </c>
      <c r="G532" s="17" t="s">
        <v>1864</v>
      </c>
      <c r="H532" s="17"/>
      <c r="I532" s="17"/>
      <c r="J532" s="17"/>
      <c r="K532" s="17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17"/>
    </row>
    <row r="533" spans="1:25">
      <c r="A533" s="17" t="s">
        <v>1865</v>
      </c>
      <c r="B533" s="1" t="s">
        <v>1866</v>
      </c>
      <c r="C533" s="17" t="s">
        <v>1168</v>
      </c>
      <c r="D533" s="17" t="s">
        <v>1169</v>
      </c>
      <c r="E533" s="17" t="s">
        <v>1967</v>
      </c>
      <c r="F533" s="17" t="s">
        <v>1247</v>
      </c>
      <c r="G533" s="17" t="s">
        <v>1170</v>
      </c>
      <c r="H533" s="17" t="s">
        <v>1246</v>
      </c>
      <c r="I533" s="17" t="s">
        <v>1172</v>
      </c>
      <c r="J533" s="17" t="s">
        <v>1171</v>
      </c>
      <c r="K533" s="17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17"/>
    </row>
    <row r="534" spans="1:25">
      <c r="A534" s="17" t="s">
        <v>1966</v>
      </c>
      <c r="B534" s="1" t="s">
        <v>1866</v>
      </c>
      <c r="C534" s="17" t="s">
        <v>1168</v>
      </c>
      <c r="D534" s="17" t="s">
        <v>1169</v>
      </c>
      <c r="E534" s="17" t="s">
        <v>1967</v>
      </c>
      <c r="F534" s="17" t="s">
        <v>1247</v>
      </c>
      <c r="G534" s="17" t="s">
        <v>1170</v>
      </c>
      <c r="H534" s="17" t="s">
        <v>1246</v>
      </c>
      <c r="I534" s="17" t="s">
        <v>1172</v>
      </c>
      <c r="J534" s="17" t="s">
        <v>1171</v>
      </c>
      <c r="K534" s="17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17"/>
    </row>
    <row r="535" spans="1:25">
      <c r="A535" s="17" t="s">
        <v>1655</v>
      </c>
      <c r="B535" s="17" t="s">
        <v>1577</v>
      </c>
      <c r="C535" s="17" t="s">
        <v>1609</v>
      </c>
      <c r="D535" s="17" t="s">
        <v>1578</v>
      </c>
      <c r="E535" s="17" t="s">
        <v>1610</v>
      </c>
      <c r="F535" s="17" t="s">
        <v>1867</v>
      </c>
      <c r="G535" s="17" t="s">
        <v>1612</v>
      </c>
      <c r="H535" s="17" t="s">
        <v>1613</v>
      </c>
      <c r="I535" s="17" t="s">
        <v>1614</v>
      </c>
      <c r="J535" s="17" t="s">
        <v>1608</v>
      </c>
      <c r="K535" s="17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17">
        <v>439</v>
      </c>
    </row>
    <row r="536" spans="1:25">
      <c r="A536" s="17" t="s">
        <v>1868</v>
      </c>
      <c r="B536" s="17" t="s">
        <v>1597</v>
      </c>
      <c r="C536" s="17" t="s">
        <v>1622</v>
      </c>
      <c r="D536" s="17" t="s">
        <v>1578</v>
      </c>
      <c r="E536" s="17" t="s">
        <v>1616</v>
      </c>
      <c r="F536" s="17" t="s">
        <v>1617</v>
      </c>
      <c r="G536" s="17" t="s">
        <v>1612</v>
      </c>
      <c r="H536" s="17" t="s">
        <v>1613</v>
      </c>
      <c r="I536" s="17" t="s">
        <v>1869</v>
      </c>
      <c r="J536" s="17"/>
      <c r="K536" s="17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17"/>
    </row>
    <row r="537" spans="1:25">
      <c r="A537" s="17" t="s">
        <v>1870</v>
      </c>
      <c r="B537" s="17" t="s">
        <v>1479</v>
      </c>
      <c r="C537" s="17" t="s">
        <v>1480</v>
      </c>
      <c r="D537" s="17" t="s">
        <v>1871</v>
      </c>
      <c r="E537" s="17" t="s">
        <v>1482</v>
      </c>
      <c r="F537" s="17" t="s">
        <v>1483</v>
      </c>
      <c r="G537" s="17" t="s">
        <v>1484</v>
      </c>
      <c r="H537" s="17" t="s">
        <v>1485</v>
      </c>
      <c r="I537" s="17" t="s">
        <v>1486</v>
      </c>
      <c r="J537" s="17"/>
      <c r="K537" s="17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17">
        <v>149</v>
      </c>
    </row>
    <row r="538" spans="1:25">
      <c r="A538" s="17" t="s">
        <v>1872</v>
      </c>
      <c r="B538" s="17" t="s">
        <v>597</v>
      </c>
      <c r="C538" s="17" t="s">
        <v>537</v>
      </c>
      <c r="D538" s="17" t="s">
        <v>52</v>
      </c>
      <c r="E538" s="17" t="s">
        <v>590</v>
      </c>
      <c r="F538" s="17" t="s">
        <v>595</v>
      </c>
      <c r="G538" s="17" t="s">
        <v>594</v>
      </c>
      <c r="H538" s="17" t="s">
        <v>539</v>
      </c>
      <c r="I538" s="17" t="s">
        <v>579</v>
      </c>
      <c r="J538" s="17" t="s">
        <v>589</v>
      </c>
      <c r="K538" s="17" t="s">
        <v>602</v>
      </c>
      <c r="L538" s="17" t="s">
        <v>603</v>
      </c>
      <c r="M538" s="17" t="s">
        <v>605</v>
      </c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>
        <v>829</v>
      </c>
    </row>
    <row r="539" spans="1:25">
      <c r="A539" s="17" t="s">
        <v>2113</v>
      </c>
      <c r="B539" s="17" t="s">
        <v>2114</v>
      </c>
      <c r="C539" s="17" t="s">
        <v>1874</v>
      </c>
      <c r="D539" s="17" t="s">
        <v>317</v>
      </c>
      <c r="E539" s="17" t="s">
        <v>1875</v>
      </c>
      <c r="F539" s="17" t="s">
        <v>318</v>
      </c>
      <c r="G539" s="17" t="s">
        <v>292</v>
      </c>
      <c r="H539" s="17" t="s">
        <v>293</v>
      </c>
      <c r="I539" s="17" t="s">
        <v>310</v>
      </c>
      <c r="J539" s="17" t="s">
        <v>320</v>
      </c>
      <c r="K539" s="17" t="s">
        <v>321</v>
      </c>
      <c r="L539" s="17" t="s">
        <v>297</v>
      </c>
      <c r="M539" s="17" t="s">
        <v>322</v>
      </c>
      <c r="N539" s="17" t="s">
        <v>299</v>
      </c>
      <c r="O539" s="17" t="s">
        <v>303</v>
      </c>
      <c r="P539" s="23"/>
      <c r="Q539" s="23"/>
      <c r="R539" s="23"/>
      <c r="S539" s="23"/>
      <c r="T539" s="23"/>
      <c r="U539" s="23"/>
      <c r="V539" s="23"/>
      <c r="W539" s="23"/>
      <c r="X539" s="23"/>
      <c r="Y539" s="17"/>
    </row>
    <row r="540" spans="1:25">
      <c r="A540" s="17" t="s">
        <v>2137</v>
      </c>
      <c r="B540" s="17" t="s">
        <v>1873</v>
      </c>
      <c r="C540" s="17" t="s">
        <v>1874</v>
      </c>
      <c r="D540" s="17" t="s">
        <v>317</v>
      </c>
      <c r="E540" s="17" t="s">
        <v>1875</v>
      </c>
      <c r="F540" s="17" t="s">
        <v>318</v>
      </c>
      <c r="G540" s="17" t="s">
        <v>292</v>
      </c>
      <c r="H540" s="17" t="s">
        <v>293</v>
      </c>
      <c r="I540" s="17" t="s">
        <v>310</v>
      </c>
      <c r="J540" s="17" t="s">
        <v>320</v>
      </c>
      <c r="K540" s="17" t="s">
        <v>321</v>
      </c>
      <c r="L540" s="17" t="s">
        <v>297</v>
      </c>
      <c r="M540" s="17" t="s">
        <v>322</v>
      </c>
      <c r="N540" s="17" t="s">
        <v>299</v>
      </c>
      <c r="O540" s="17" t="s">
        <v>309</v>
      </c>
      <c r="P540" s="23"/>
      <c r="Q540" s="23"/>
      <c r="R540" s="23"/>
      <c r="S540" s="23"/>
      <c r="T540" s="23"/>
      <c r="U540" s="23"/>
      <c r="V540" s="23"/>
      <c r="W540" s="23"/>
      <c r="X540" s="23"/>
      <c r="Y540" s="17"/>
    </row>
    <row r="541" spans="1:25">
      <c r="A541" s="17" t="s">
        <v>2082</v>
      </c>
      <c r="B541" s="17" t="s">
        <v>2083</v>
      </c>
      <c r="C541" s="17" t="s">
        <v>1874</v>
      </c>
      <c r="D541" s="17" t="s">
        <v>317</v>
      </c>
      <c r="E541" s="17" t="s">
        <v>1875</v>
      </c>
      <c r="F541" s="17" t="s">
        <v>318</v>
      </c>
      <c r="G541" s="17" t="s">
        <v>292</v>
      </c>
      <c r="H541" s="17" t="s">
        <v>293</v>
      </c>
      <c r="I541" s="17" t="s">
        <v>310</v>
      </c>
      <c r="J541" s="17" t="s">
        <v>320</v>
      </c>
      <c r="K541" s="17" t="s">
        <v>321</v>
      </c>
      <c r="L541" s="17" t="s">
        <v>297</v>
      </c>
      <c r="M541" s="17" t="s">
        <v>322</v>
      </c>
      <c r="N541" s="17" t="s">
        <v>299</v>
      </c>
      <c r="O541" s="17" t="s">
        <v>303</v>
      </c>
      <c r="P541" s="23"/>
      <c r="Q541" s="23"/>
      <c r="R541" s="23"/>
      <c r="S541" s="23"/>
      <c r="T541" s="23"/>
      <c r="U541" s="23"/>
      <c r="V541" s="23"/>
      <c r="W541" s="23"/>
      <c r="X541" s="23"/>
      <c r="Y541" s="17"/>
    </row>
    <row r="542" spans="1:25">
      <c r="A542" s="17" t="s">
        <v>2081</v>
      </c>
      <c r="B542" s="17" t="s">
        <v>1873</v>
      </c>
      <c r="C542" s="17" t="s">
        <v>1874</v>
      </c>
      <c r="D542" s="17" t="s">
        <v>317</v>
      </c>
      <c r="E542" s="17" t="s">
        <v>1875</v>
      </c>
      <c r="F542" s="17" t="s">
        <v>318</v>
      </c>
      <c r="G542" s="17" t="s">
        <v>292</v>
      </c>
      <c r="H542" s="17" t="s">
        <v>293</v>
      </c>
      <c r="I542" s="17" t="s">
        <v>310</v>
      </c>
      <c r="J542" s="17" t="s">
        <v>320</v>
      </c>
      <c r="K542" s="17" t="s">
        <v>321</v>
      </c>
      <c r="L542" s="17" t="s">
        <v>297</v>
      </c>
      <c r="M542" s="17" t="s">
        <v>322</v>
      </c>
      <c r="N542" s="17" t="s">
        <v>299</v>
      </c>
      <c r="O542" s="17" t="s">
        <v>303</v>
      </c>
      <c r="P542" s="23"/>
      <c r="Q542" s="23"/>
      <c r="R542" s="23"/>
      <c r="S542" s="23"/>
      <c r="T542" s="23"/>
      <c r="U542" s="23"/>
      <c r="V542" s="23"/>
      <c r="W542" s="23"/>
      <c r="X542" s="23"/>
      <c r="Y542" s="17"/>
    </row>
    <row r="543" spans="1:25">
      <c r="A543" s="17" t="s">
        <v>2084</v>
      </c>
      <c r="B543" s="17" t="s">
        <v>341</v>
      </c>
      <c r="C543" s="17" t="s">
        <v>342</v>
      </c>
      <c r="D543" s="17" t="s">
        <v>1877</v>
      </c>
      <c r="E543" s="17" t="s">
        <v>52</v>
      </c>
      <c r="F543" s="17" t="s">
        <v>318</v>
      </c>
      <c r="G543" s="17" t="s">
        <v>291</v>
      </c>
      <c r="H543" s="17" t="s">
        <v>292</v>
      </c>
      <c r="I543" s="17" t="s">
        <v>293</v>
      </c>
      <c r="J543" s="17" t="s">
        <v>346</v>
      </c>
      <c r="K543" s="17" t="s">
        <v>345</v>
      </c>
      <c r="L543" s="17" t="s">
        <v>321</v>
      </c>
      <c r="M543" s="17" t="s">
        <v>347</v>
      </c>
      <c r="N543" s="17" t="s">
        <v>344</v>
      </c>
      <c r="O543" s="17" t="s">
        <v>348</v>
      </c>
      <c r="P543" s="17" t="s">
        <v>349</v>
      </c>
      <c r="Q543" s="17" t="s">
        <v>350</v>
      </c>
      <c r="R543" s="17" t="s">
        <v>300</v>
      </c>
      <c r="S543" s="17" t="s">
        <v>303</v>
      </c>
      <c r="T543" s="17"/>
      <c r="U543" s="17"/>
      <c r="V543" s="17"/>
      <c r="W543" s="17"/>
      <c r="X543" s="17"/>
      <c r="Y543" s="17">
        <v>1899</v>
      </c>
    </row>
    <row r="544" spans="1:25">
      <c r="A544" s="17" t="s">
        <v>1668</v>
      </c>
      <c r="B544" s="17" t="s">
        <v>1876</v>
      </c>
      <c r="C544" s="17" t="s">
        <v>342</v>
      </c>
      <c r="D544" s="17" t="s">
        <v>1877</v>
      </c>
      <c r="E544" s="17" t="s">
        <v>52</v>
      </c>
      <c r="F544" s="17" t="s">
        <v>318</v>
      </c>
      <c r="G544" s="17" t="s">
        <v>291</v>
      </c>
      <c r="H544" s="17" t="s">
        <v>292</v>
      </c>
      <c r="I544" s="17" t="s">
        <v>293</v>
      </c>
      <c r="J544" s="17" t="s">
        <v>346</v>
      </c>
      <c r="K544" s="17" t="s">
        <v>345</v>
      </c>
      <c r="L544" s="17" t="s">
        <v>321</v>
      </c>
      <c r="M544" s="17" t="s">
        <v>347</v>
      </c>
      <c r="N544" s="17" t="s">
        <v>344</v>
      </c>
      <c r="O544" s="17" t="s">
        <v>348</v>
      </c>
      <c r="P544" s="17" t="s">
        <v>349</v>
      </c>
      <c r="Q544" s="17" t="s">
        <v>350</v>
      </c>
      <c r="R544" s="17" t="s">
        <v>300</v>
      </c>
      <c r="S544" s="17" t="s">
        <v>303</v>
      </c>
      <c r="T544" s="17"/>
      <c r="U544" s="17"/>
      <c r="V544" s="17"/>
      <c r="W544" s="17"/>
      <c r="X544" s="17"/>
      <c r="Y544" s="17">
        <v>1899</v>
      </c>
    </row>
    <row r="545" spans="1:26">
      <c r="A545" s="17" t="s">
        <v>1878</v>
      </c>
      <c r="B545" s="17" t="s">
        <v>1879</v>
      </c>
      <c r="C545" s="17" t="s">
        <v>457</v>
      </c>
      <c r="D545" s="17" t="s">
        <v>397</v>
      </c>
      <c r="E545" s="17" t="s">
        <v>374</v>
      </c>
      <c r="F545" s="17" t="s">
        <v>369</v>
      </c>
      <c r="G545" s="17" t="s">
        <v>367</v>
      </c>
      <c r="H545" s="17" t="s">
        <v>418</v>
      </c>
      <c r="I545" s="17" t="s">
        <v>408</v>
      </c>
      <c r="J545" s="17" t="s">
        <v>368</v>
      </c>
      <c r="K545" s="17" t="s">
        <v>390</v>
      </c>
      <c r="L545" s="17" t="s">
        <v>448</v>
      </c>
      <c r="M545" s="17" t="s">
        <v>379</v>
      </c>
      <c r="N545" s="17" t="s">
        <v>386</v>
      </c>
      <c r="O545" s="17" t="s">
        <v>543</v>
      </c>
      <c r="P545" s="17"/>
      <c r="Q545" s="17"/>
      <c r="R545" s="17"/>
      <c r="S545" s="17"/>
      <c r="T545" s="17"/>
      <c r="U545" s="17"/>
      <c r="V545" s="17"/>
      <c r="W545" s="17"/>
      <c r="X545" s="17"/>
      <c r="Y545" s="17">
        <v>2249</v>
      </c>
    </row>
    <row r="546" spans="1:26">
      <c r="A546" s="17" t="s">
        <v>1880</v>
      </c>
      <c r="B546" s="17" t="s">
        <v>1881</v>
      </c>
      <c r="C546" s="17" t="s">
        <v>1882</v>
      </c>
      <c r="D546" s="17" t="s">
        <v>1883</v>
      </c>
      <c r="E546" s="17" t="s">
        <v>1884</v>
      </c>
      <c r="F546" s="17" t="s">
        <v>1885</v>
      </c>
      <c r="G546" s="17" t="s">
        <v>1886</v>
      </c>
      <c r="H546" s="17" t="s">
        <v>1887</v>
      </c>
      <c r="I546" s="17" t="s">
        <v>1888</v>
      </c>
      <c r="J546" s="17" t="s">
        <v>1889</v>
      </c>
      <c r="K546" s="17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17"/>
    </row>
    <row r="547" spans="1:26">
      <c r="A547" s="17" t="s">
        <v>1890</v>
      </c>
      <c r="B547" s="17" t="s">
        <v>1504</v>
      </c>
      <c r="C547" s="17" t="s">
        <v>1891</v>
      </c>
      <c r="D547" s="17" t="s">
        <v>1892</v>
      </c>
      <c r="E547" s="17" t="s">
        <v>1893</v>
      </c>
      <c r="F547" s="17" t="s">
        <v>1529</v>
      </c>
      <c r="G547" s="17" t="s">
        <v>52</v>
      </c>
      <c r="H547" s="17"/>
      <c r="I547" s="17"/>
      <c r="J547" s="17"/>
      <c r="K547" s="17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17"/>
    </row>
    <row r="548" spans="1:26">
      <c r="A548" s="17" t="s">
        <v>1894</v>
      </c>
      <c r="B548" s="17" t="s">
        <v>557</v>
      </c>
      <c r="C548" s="17" t="s">
        <v>628</v>
      </c>
      <c r="D548" s="17" t="s">
        <v>559</v>
      </c>
      <c r="E548" s="17" t="s">
        <v>636</v>
      </c>
      <c r="F548" s="17" t="s">
        <v>655</v>
      </c>
      <c r="G548" s="17" t="s">
        <v>638</v>
      </c>
      <c r="H548" s="17" t="s">
        <v>561</v>
      </c>
      <c r="I548" s="17" t="s">
        <v>656</v>
      </c>
      <c r="J548" s="17" t="s">
        <v>651</v>
      </c>
      <c r="K548" s="17" t="s">
        <v>645</v>
      </c>
      <c r="L548" s="17" t="s">
        <v>654</v>
      </c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>
        <v>1159</v>
      </c>
      <c r="Z548">
        <v>875</v>
      </c>
    </row>
    <row r="549" spans="1:26">
      <c r="A549" s="18" t="s">
        <v>1669</v>
      </c>
      <c r="B549" s="17" t="s">
        <v>536</v>
      </c>
      <c r="C549" s="17" t="s">
        <v>585</v>
      </c>
      <c r="D549" s="17" t="s">
        <v>52</v>
      </c>
      <c r="E549" s="17" t="s">
        <v>351</v>
      </c>
      <c r="F549" s="17" t="s">
        <v>591</v>
      </c>
      <c r="G549" s="17" t="s">
        <v>578</v>
      </c>
      <c r="H549" s="17" t="s">
        <v>539</v>
      </c>
      <c r="I549" s="17" t="s">
        <v>534</v>
      </c>
      <c r="J549" s="17" t="s">
        <v>577</v>
      </c>
      <c r="K549" s="17" t="s">
        <v>527</v>
      </c>
      <c r="L549" s="17" t="s">
        <v>582</v>
      </c>
      <c r="M549" s="17" t="s">
        <v>579</v>
      </c>
      <c r="Q549" s="17"/>
      <c r="R549" s="17"/>
      <c r="S549" s="17"/>
      <c r="T549" s="17"/>
      <c r="U549" s="17"/>
      <c r="V549" s="17"/>
      <c r="W549" s="17"/>
      <c r="X549" s="17"/>
      <c r="Y549" s="17">
        <v>1199</v>
      </c>
      <c r="Z549" s="19"/>
    </row>
    <row r="550" spans="1:26">
      <c r="A550" s="17" t="s">
        <v>1687</v>
      </c>
      <c r="B550" s="17" t="s">
        <v>442</v>
      </c>
      <c r="C550" s="17" t="s">
        <v>415</v>
      </c>
      <c r="D550" s="17" t="s">
        <v>446</v>
      </c>
      <c r="E550" s="17" t="s">
        <v>374</v>
      </c>
      <c r="F550" s="17" t="s">
        <v>369</v>
      </c>
      <c r="G550" s="17" t="s">
        <v>367</v>
      </c>
      <c r="H550" s="17" t="s">
        <v>416</v>
      </c>
      <c r="I550" s="17" t="s">
        <v>368</v>
      </c>
      <c r="J550" s="17" t="s">
        <v>390</v>
      </c>
      <c r="K550" s="17" t="s">
        <v>448</v>
      </c>
      <c r="L550" s="17" t="s">
        <v>379</v>
      </c>
      <c r="M550" s="17" t="s">
        <v>387</v>
      </c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>
        <v>1599</v>
      </c>
    </row>
    <row r="551" spans="1:26">
      <c r="A551" s="17" t="s">
        <v>1895</v>
      </c>
      <c r="B551" s="17" t="s">
        <v>1896</v>
      </c>
      <c r="C551" s="17" t="s">
        <v>1897</v>
      </c>
      <c r="D551" s="17" t="s">
        <v>1898</v>
      </c>
      <c r="E551" s="17" t="s">
        <v>1899</v>
      </c>
      <c r="F551" s="17" t="s">
        <v>1857</v>
      </c>
      <c r="G551" s="17" t="s">
        <v>1900</v>
      </c>
      <c r="H551" s="17"/>
      <c r="I551" s="17"/>
      <c r="J551" s="17"/>
      <c r="K551" s="17"/>
      <c r="L551" s="17"/>
      <c r="M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6">
      <c r="A552" s="17" t="s">
        <v>1986</v>
      </c>
      <c r="B552" s="1">
        <v>5580</v>
      </c>
      <c r="C552" s="17" t="s">
        <v>1902</v>
      </c>
      <c r="D552" s="17" t="s">
        <v>1903</v>
      </c>
      <c r="E552" s="17" t="s">
        <v>1904</v>
      </c>
      <c r="F552" s="17" t="s">
        <v>1905</v>
      </c>
      <c r="G552" s="17" t="s">
        <v>1906</v>
      </c>
      <c r="H552" s="17"/>
      <c r="I552" s="17"/>
      <c r="J552" s="17"/>
      <c r="K552" s="17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17"/>
    </row>
    <row r="553" spans="1:26">
      <c r="A553" s="17" t="s">
        <v>1907</v>
      </c>
      <c r="B553" s="17" t="s">
        <v>1908</v>
      </c>
      <c r="C553" s="17" t="s">
        <v>1854</v>
      </c>
      <c r="D553" s="17" t="s">
        <v>1855</v>
      </c>
      <c r="E553" s="17" t="s">
        <v>1909</v>
      </c>
      <c r="F553" s="17" t="s">
        <v>1906</v>
      </c>
      <c r="G553" s="17"/>
      <c r="H553" s="17"/>
      <c r="I553" s="17"/>
      <c r="J553" s="17"/>
      <c r="K553" s="17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17"/>
    </row>
    <row r="554" spans="1:26">
      <c r="A554" s="17" t="s">
        <v>1971</v>
      </c>
      <c r="B554" s="17" t="s">
        <v>1972</v>
      </c>
      <c r="C554" s="17" t="s">
        <v>1973</v>
      </c>
      <c r="D554" s="17" t="s">
        <v>1974</v>
      </c>
      <c r="E554" s="17" t="s">
        <v>1975</v>
      </c>
      <c r="F554" s="17" t="s">
        <v>1976</v>
      </c>
      <c r="G554" s="17" t="s">
        <v>1977</v>
      </c>
      <c r="H554" s="17" t="s">
        <v>1978</v>
      </c>
      <c r="I554" s="17" t="s">
        <v>1979</v>
      </c>
      <c r="J554" s="17"/>
      <c r="K554" s="17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17"/>
    </row>
    <row r="555" spans="1:26">
      <c r="A555" s="17" t="s">
        <v>1981</v>
      </c>
      <c r="B555" s="17" t="s">
        <v>1980</v>
      </c>
      <c r="C555" s="17" t="s">
        <v>1973</v>
      </c>
      <c r="D555" s="17" t="s">
        <v>1974</v>
      </c>
      <c r="E555" s="17" t="s">
        <v>1975</v>
      </c>
      <c r="F555" s="17" t="s">
        <v>1976</v>
      </c>
      <c r="G555" s="17" t="s">
        <v>1977</v>
      </c>
      <c r="H555" s="17" t="s">
        <v>1978</v>
      </c>
      <c r="I555" s="17" t="s">
        <v>1979</v>
      </c>
      <c r="J555" s="17"/>
      <c r="K555" s="17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17"/>
    </row>
    <row r="556" spans="1:26">
      <c r="A556" s="17" t="s">
        <v>1994</v>
      </c>
      <c r="B556" s="17" t="s">
        <v>1995</v>
      </c>
      <c r="C556" s="17" t="s">
        <v>1989</v>
      </c>
      <c r="D556" s="17" t="s">
        <v>1990</v>
      </c>
      <c r="E556" s="17" t="s">
        <v>1991</v>
      </c>
      <c r="F556" s="17" t="s">
        <v>1992</v>
      </c>
      <c r="G556" s="17" t="s">
        <v>1993</v>
      </c>
      <c r="H556" s="17" t="s">
        <v>1978</v>
      </c>
      <c r="I556" s="17" t="s">
        <v>1979</v>
      </c>
      <c r="J556" s="17"/>
      <c r="K556" s="17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17"/>
    </row>
    <row r="557" spans="1:26">
      <c r="A557" s="17" t="s">
        <v>1987</v>
      </c>
      <c r="B557" s="17" t="s">
        <v>1988</v>
      </c>
      <c r="C557" s="17" t="s">
        <v>1989</v>
      </c>
      <c r="D557" s="17" t="s">
        <v>1990</v>
      </c>
      <c r="E557" s="17" t="s">
        <v>1991</v>
      </c>
      <c r="F557" s="17" t="s">
        <v>1992</v>
      </c>
      <c r="G557" s="17" t="s">
        <v>1993</v>
      </c>
      <c r="H557" s="17" t="s">
        <v>1978</v>
      </c>
      <c r="I557" s="17" t="s">
        <v>1979</v>
      </c>
      <c r="J557" s="17"/>
      <c r="K557" s="17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17"/>
    </row>
    <row r="558" spans="1:26">
      <c r="A558" s="17" t="s">
        <v>1985</v>
      </c>
      <c r="B558" s="29">
        <v>5570</v>
      </c>
      <c r="C558" s="17" t="s">
        <v>1982</v>
      </c>
      <c r="D558" s="17" t="s">
        <v>1898</v>
      </c>
      <c r="E558" s="17" t="s">
        <v>1983</v>
      </c>
      <c r="F558" s="17" t="s">
        <v>1857</v>
      </c>
      <c r="G558" s="17" t="s">
        <v>1900</v>
      </c>
      <c r="H558" s="17" t="s">
        <v>1984</v>
      </c>
      <c r="I558" s="17"/>
      <c r="J558" s="17"/>
      <c r="K558" s="17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17"/>
    </row>
    <row r="559" spans="1:26">
      <c r="A559" s="17" t="s">
        <v>1970</v>
      </c>
      <c r="B559" s="29">
        <v>5580</v>
      </c>
      <c r="C559" s="17" t="s">
        <v>1902</v>
      </c>
      <c r="D559" s="17" t="s">
        <v>1903</v>
      </c>
      <c r="E559" s="17" t="s">
        <v>1904</v>
      </c>
      <c r="F559" s="17" t="s">
        <v>1905</v>
      </c>
      <c r="G559" s="17" t="s">
        <v>1906</v>
      </c>
      <c r="H559" s="17"/>
      <c r="I559" s="17"/>
      <c r="J559" s="17"/>
      <c r="K559" s="17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17"/>
    </row>
    <row r="560" spans="1:26">
      <c r="A560" s="17" t="s">
        <v>1910</v>
      </c>
      <c r="B560" s="17" t="s">
        <v>1911</v>
      </c>
      <c r="C560" s="17" t="s">
        <v>476</v>
      </c>
      <c r="D560" s="17" t="s">
        <v>446</v>
      </c>
      <c r="E560" s="17" t="s">
        <v>494</v>
      </c>
      <c r="F560" s="17" t="s">
        <v>478</v>
      </c>
      <c r="G560" s="17" t="s">
        <v>495</v>
      </c>
      <c r="H560" s="17" t="s">
        <v>496</v>
      </c>
      <c r="I560" s="17" t="s">
        <v>497</v>
      </c>
      <c r="J560" s="17" t="s">
        <v>552</v>
      </c>
      <c r="K560" s="17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17"/>
    </row>
    <row r="561" spans="1:25">
      <c r="A561" s="17" t="s">
        <v>1912</v>
      </c>
      <c r="B561" s="17" t="s">
        <v>1913</v>
      </c>
      <c r="C561" s="17" t="s">
        <v>1914</v>
      </c>
      <c r="D561" s="17" t="s">
        <v>446</v>
      </c>
      <c r="E561" s="17" t="s">
        <v>369</v>
      </c>
      <c r="F561" s="17" t="s">
        <v>368</v>
      </c>
      <c r="G561" s="17" t="s">
        <v>461</v>
      </c>
      <c r="H561" s="17" t="s">
        <v>380</v>
      </c>
      <c r="I561" s="17"/>
      <c r="J561" s="17"/>
      <c r="K561" s="17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17"/>
    </row>
    <row r="562" spans="1:25">
      <c r="A562" s="17" t="s">
        <v>1915</v>
      </c>
      <c r="B562" s="17" t="s">
        <v>1916</v>
      </c>
      <c r="C562" s="17" t="s">
        <v>1917</v>
      </c>
      <c r="D562" s="17" t="s">
        <v>1918</v>
      </c>
      <c r="E562" s="17" t="s">
        <v>1919</v>
      </c>
      <c r="F562" s="17" t="s">
        <v>1920</v>
      </c>
      <c r="G562" s="17" t="s">
        <v>1921</v>
      </c>
      <c r="H562" s="17" t="s">
        <v>306</v>
      </c>
      <c r="I562" s="17"/>
      <c r="J562" s="17"/>
      <c r="K562" s="17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17"/>
    </row>
    <row r="563" spans="1:25">
      <c r="A563" s="17" t="s">
        <v>1922</v>
      </c>
      <c r="B563" s="17" t="s">
        <v>1923</v>
      </c>
      <c r="C563" s="17" t="s">
        <v>1917</v>
      </c>
      <c r="D563" s="17" t="s">
        <v>1918</v>
      </c>
      <c r="E563" s="17" t="s">
        <v>1919</v>
      </c>
      <c r="F563" s="17" t="s">
        <v>1920</v>
      </c>
      <c r="G563" s="17" t="s">
        <v>1921</v>
      </c>
      <c r="H563" s="17"/>
      <c r="I563" s="17"/>
      <c r="J563" s="17"/>
      <c r="K563" s="17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17"/>
    </row>
    <row r="564" spans="1:25">
      <c r="A564" s="17" t="s">
        <v>1924</v>
      </c>
      <c r="B564" s="17" t="s">
        <v>1925</v>
      </c>
      <c r="C564" s="17" t="s">
        <v>1926</v>
      </c>
      <c r="D564" s="17" t="s">
        <v>1927</v>
      </c>
      <c r="E564" s="17" t="s">
        <v>1928</v>
      </c>
      <c r="F564" s="17" t="s">
        <v>1929</v>
      </c>
      <c r="G564" s="17"/>
      <c r="H564" s="17"/>
      <c r="I564" s="17"/>
      <c r="J564" s="17"/>
      <c r="K564" s="17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17"/>
    </row>
    <row r="565" spans="1:25">
      <c r="A565" s="17" t="s">
        <v>1930</v>
      </c>
      <c r="B565" s="17" t="s">
        <v>1931</v>
      </c>
      <c r="C565" s="17" t="s">
        <v>1926</v>
      </c>
      <c r="D565" s="17" t="s">
        <v>1927</v>
      </c>
      <c r="E565" s="17" t="s">
        <v>1928</v>
      </c>
      <c r="F565" s="17" t="s">
        <v>1929</v>
      </c>
      <c r="G565" s="17"/>
      <c r="H565" s="17"/>
      <c r="I565" s="17"/>
      <c r="J565" s="17"/>
      <c r="K565" s="17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17"/>
    </row>
    <row r="566" spans="1:25">
      <c r="A566" s="17" t="s">
        <v>1688</v>
      </c>
      <c r="B566" s="17" t="s">
        <v>1932</v>
      </c>
      <c r="C566" s="17" t="s">
        <v>1933</v>
      </c>
      <c r="D566" s="17" t="s">
        <v>1934</v>
      </c>
      <c r="E566" s="17"/>
      <c r="F566" s="17"/>
      <c r="G566" s="17"/>
      <c r="H566" s="17"/>
      <c r="I566" s="17"/>
      <c r="J566" s="17"/>
      <c r="K566" s="17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17"/>
    </row>
    <row r="567" spans="1:25">
      <c r="A567" s="17" t="s">
        <v>1935</v>
      </c>
      <c r="B567" s="17" t="s">
        <v>1936</v>
      </c>
      <c r="C567" s="17" t="s">
        <v>1937</v>
      </c>
      <c r="D567" s="17" t="s">
        <v>1938</v>
      </c>
      <c r="E567" s="17" t="s">
        <v>1939</v>
      </c>
      <c r="F567" s="17" t="s">
        <v>1929</v>
      </c>
      <c r="G567" s="17" t="s">
        <v>1940</v>
      </c>
      <c r="H567" s="17"/>
      <c r="I567" s="17"/>
      <c r="J567" s="17"/>
      <c r="K567" s="17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17"/>
    </row>
    <row r="568" spans="1:25">
      <c r="A568" s="17" t="s">
        <v>1949</v>
      </c>
      <c r="B568" s="17" t="s">
        <v>1950</v>
      </c>
      <c r="C568" s="17" t="s">
        <v>1951</v>
      </c>
      <c r="D568" s="17" t="s">
        <v>1952</v>
      </c>
      <c r="E568" s="17" t="s">
        <v>1953</v>
      </c>
      <c r="F568" s="17" t="s">
        <v>1954</v>
      </c>
      <c r="G568" s="17"/>
      <c r="H568" s="17"/>
      <c r="I568" s="17"/>
      <c r="J568" s="17"/>
      <c r="K568" s="17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17"/>
    </row>
    <row r="569" spans="1:25">
      <c r="A569" s="17" t="s">
        <v>1959</v>
      </c>
      <c r="B569" s="17" t="s">
        <v>1960</v>
      </c>
      <c r="C569" s="17" t="s">
        <v>1937</v>
      </c>
      <c r="D569" s="17" t="s">
        <v>1938</v>
      </c>
      <c r="E569" s="17" t="s">
        <v>1961</v>
      </c>
      <c r="F569" s="17" t="s">
        <v>1929</v>
      </c>
      <c r="G569" s="17" t="s">
        <v>1940</v>
      </c>
      <c r="H569" s="17"/>
      <c r="I569" s="17"/>
      <c r="J569" s="17"/>
      <c r="K569" s="17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17"/>
    </row>
    <row r="570" spans="1:25">
      <c r="A570" s="17" t="s">
        <v>1963</v>
      </c>
      <c r="B570" s="17" t="s">
        <v>1962</v>
      </c>
      <c r="C570" s="17" t="s">
        <v>1937</v>
      </c>
      <c r="D570" s="17" t="s">
        <v>1938</v>
      </c>
      <c r="E570" s="17" t="s">
        <v>1939</v>
      </c>
      <c r="F570" s="17" t="s">
        <v>1929</v>
      </c>
      <c r="G570" s="17" t="s">
        <v>1940</v>
      </c>
      <c r="H570" s="17"/>
      <c r="I570" s="17"/>
      <c r="J570" s="17"/>
      <c r="K570" s="17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17"/>
    </row>
    <row r="571" spans="1:25">
      <c r="A571" s="17" t="s">
        <v>1964</v>
      </c>
      <c r="B571" s="17" t="s">
        <v>1962</v>
      </c>
      <c r="C571" s="17" t="s">
        <v>1937</v>
      </c>
      <c r="D571" s="17" t="s">
        <v>1938</v>
      </c>
      <c r="E571" s="17" t="s">
        <v>1965</v>
      </c>
      <c r="F571" s="17" t="s">
        <v>1929</v>
      </c>
      <c r="G571" s="17" t="s">
        <v>1940</v>
      </c>
      <c r="H571" s="17"/>
      <c r="I571" s="17"/>
      <c r="J571" s="17"/>
      <c r="K571" s="17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17"/>
    </row>
    <row r="572" spans="1:25">
      <c r="A572" s="17" t="s">
        <v>1996</v>
      </c>
      <c r="B572" s="17" t="s">
        <v>1466</v>
      </c>
      <c r="C572" s="17" t="s">
        <v>1997</v>
      </c>
      <c r="D572" s="17" t="s">
        <v>1998</v>
      </c>
      <c r="E572" s="17" t="s">
        <v>1999</v>
      </c>
      <c r="F572" s="17" t="s">
        <v>2000</v>
      </c>
      <c r="G572" s="17"/>
      <c r="H572" s="17"/>
      <c r="I572" s="17"/>
      <c r="J572" s="17"/>
      <c r="K572" s="17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17"/>
    </row>
    <row r="573" spans="1:25">
      <c r="A573" s="17" t="s">
        <v>2001</v>
      </c>
      <c r="B573" s="17" t="s">
        <v>1466</v>
      </c>
      <c r="C573" s="17" t="s">
        <v>1997</v>
      </c>
      <c r="D573" s="17" t="s">
        <v>1998</v>
      </c>
      <c r="E573" s="17" t="s">
        <v>1999</v>
      </c>
      <c r="F573" s="17" t="s">
        <v>2000</v>
      </c>
      <c r="G573" s="17"/>
      <c r="H573" s="17"/>
      <c r="I573" s="17"/>
      <c r="J573" s="17"/>
      <c r="K573" s="17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17"/>
    </row>
    <row r="574" spans="1:25">
      <c r="A574" s="17" t="s">
        <v>2002</v>
      </c>
      <c r="B574" s="17" t="s">
        <v>1466</v>
      </c>
      <c r="C574" s="17" t="s">
        <v>2003</v>
      </c>
      <c r="D574" s="17" t="s">
        <v>1470</v>
      </c>
      <c r="E574" s="17" t="s">
        <v>2004</v>
      </c>
      <c r="F574" s="17" t="s">
        <v>2005</v>
      </c>
      <c r="G574" s="17" t="s">
        <v>2006</v>
      </c>
      <c r="H574" s="17"/>
      <c r="I574" s="17"/>
      <c r="J574" s="17"/>
      <c r="K574" s="17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17"/>
    </row>
    <row r="575" spans="1:25">
      <c r="A575" s="17" t="s">
        <v>2093</v>
      </c>
      <c r="B575" s="17" t="s">
        <v>581</v>
      </c>
      <c r="C575" s="17" t="s">
        <v>304</v>
      </c>
      <c r="D575" s="17" t="s">
        <v>2007</v>
      </c>
      <c r="E575" s="17" t="s">
        <v>2008</v>
      </c>
      <c r="F575" s="17" t="s">
        <v>2009</v>
      </c>
      <c r="G575" s="17" t="s">
        <v>2010</v>
      </c>
      <c r="H575" s="17" t="s">
        <v>2011</v>
      </c>
      <c r="I575" s="17" t="s">
        <v>2012</v>
      </c>
      <c r="J575" s="17"/>
      <c r="K575" s="17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17"/>
    </row>
    <row r="576" spans="1:25">
      <c r="A576" s="17" t="s">
        <v>2013</v>
      </c>
      <c r="B576" s="17" t="s">
        <v>581</v>
      </c>
      <c r="C576" s="17" t="s">
        <v>306</v>
      </c>
      <c r="D576" s="17" t="s">
        <v>2014</v>
      </c>
      <c r="E576" s="17" t="s">
        <v>773</v>
      </c>
      <c r="F576" s="17" t="s">
        <v>2015</v>
      </c>
      <c r="G576" s="17" t="s">
        <v>2016</v>
      </c>
      <c r="H576" s="17" t="s">
        <v>2017</v>
      </c>
      <c r="I576" s="17"/>
      <c r="J576" s="17"/>
      <c r="K576" s="17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17"/>
    </row>
    <row r="577" spans="1:25">
      <c r="A577" s="17" t="s">
        <v>2117</v>
      </c>
      <c r="B577" s="17" t="s">
        <v>581</v>
      </c>
      <c r="C577" s="17" t="s">
        <v>52</v>
      </c>
      <c r="D577" s="17" t="s">
        <v>2014</v>
      </c>
      <c r="E577" s="17" t="s">
        <v>773</v>
      </c>
      <c r="F577" s="17" t="s">
        <v>2015</v>
      </c>
      <c r="G577" s="17" t="s">
        <v>2016</v>
      </c>
      <c r="H577" s="17" t="s">
        <v>2017</v>
      </c>
      <c r="I577" s="17"/>
      <c r="J577" s="17"/>
      <c r="K577" s="17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17"/>
    </row>
    <row r="578" spans="1:25">
      <c r="A578" s="17" t="s">
        <v>2086</v>
      </c>
      <c r="B578" s="17" t="s">
        <v>2018</v>
      </c>
      <c r="C578" s="17" t="s">
        <v>2019</v>
      </c>
      <c r="D578" s="17" t="s">
        <v>2017</v>
      </c>
      <c r="E578" s="17" t="s">
        <v>2020</v>
      </c>
      <c r="F578" s="17" t="s">
        <v>2021</v>
      </c>
      <c r="G578" s="17" t="s">
        <v>2022</v>
      </c>
      <c r="H578" s="17" t="s">
        <v>292</v>
      </c>
      <c r="I578" s="17" t="s">
        <v>1134</v>
      </c>
      <c r="J578" s="17" t="s">
        <v>2023</v>
      </c>
      <c r="K578" s="17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17"/>
    </row>
    <row r="579" spans="1:25">
      <c r="A579" s="17" t="s">
        <v>2024</v>
      </c>
      <c r="B579" s="17" t="s">
        <v>2025</v>
      </c>
      <c r="C579" s="17" t="s">
        <v>2026</v>
      </c>
      <c r="D579" s="17" t="s">
        <v>559</v>
      </c>
      <c r="E579" s="17" t="s">
        <v>2027</v>
      </c>
      <c r="F579" s="17" t="s">
        <v>1636</v>
      </c>
      <c r="G579" s="17" t="s">
        <v>2028</v>
      </c>
      <c r="H579" s="17" t="s">
        <v>2029</v>
      </c>
      <c r="I579" s="17" t="s">
        <v>2030</v>
      </c>
      <c r="J579" s="17" t="s">
        <v>2031</v>
      </c>
      <c r="K579" s="17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17"/>
    </row>
    <row r="580" spans="1:25">
      <c r="A580" s="17" t="s">
        <v>2037</v>
      </c>
      <c r="B580" s="17" t="s">
        <v>2038</v>
      </c>
      <c r="C580" s="17" t="s">
        <v>4</v>
      </c>
      <c r="D580" s="17" t="s">
        <v>2039</v>
      </c>
      <c r="E580" s="17" t="s">
        <v>2040</v>
      </c>
      <c r="F580" s="17" t="s">
        <v>2041</v>
      </c>
      <c r="G580" s="17" t="s">
        <v>157</v>
      </c>
      <c r="H580" s="17" t="s">
        <v>158</v>
      </c>
      <c r="I580" s="17" t="s">
        <v>2042</v>
      </c>
      <c r="J580" s="17" t="s">
        <v>2043</v>
      </c>
      <c r="K580" s="17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17"/>
    </row>
    <row r="581" spans="1:25">
      <c r="A581" s="17" t="s">
        <v>2048</v>
      </c>
      <c r="B581" s="17" t="s">
        <v>596</v>
      </c>
      <c r="C581" s="17" t="s">
        <v>537</v>
      </c>
      <c r="D581" s="17" t="s">
        <v>306</v>
      </c>
      <c r="E581" s="17" t="s">
        <v>518</v>
      </c>
      <c r="F581" s="17" t="s">
        <v>595</v>
      </c>
      <c r="G581" s="17" t="s">
        <v>601</v>
      </c>
      <c r="H581" s="17" t="s">
        <v>539</v>
      </c>
      <c r="I581" s="17" t="s">
        <v>579</v>
      </c>
      <c r="J581" s="17" t="s">
        <v>589</v>
      </c>
      <c r="K581" s="17" t="s">
        <v>593</v>
      </c>
      <c r="L581" s="17" t="s">
        <v>582</v>
      </c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>
        <v>1039</v>
      </c>
    </row>
    <row r="582" spans="1:25">
      <c r="A582" s="17" t="s">
        <v>2049</v>
      </c>
      <c r="B582" s="17" t="s">
        <v>581</v>
      </c>
      <c r="C582" s="17" t="s">
        <v>63</v>
      </c>
      <c r="D582" s="17" t="s">
        <v>306</v>
      </c>
      <c r="E582" s="17" t="s">
        <v>2050</v>
      </c>
      <c r="F582" s="17" t="s">
        <v>351</v>
      </c>
      <c r="G582" s="17" t="s">
        <v>2051</v>
      </c>
      <c r="H582" s="17" t="s">
        <v>2052</v>
      </c>
      <c r="I582" s="17"/>
      <c r="J582" s="17"/>
      <c r="K582" s="17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17"/>
    </row>
    <row r="583" spans="1:25">
      <c r="A583" s="17" t="s">
        <v>2103</v>
      </c>
      <c r="B583" s="17" t="s">
        <v>536</v>
      </c>
      <c r="C583" s="17" t="s">
        <v>63</v>
      </c>
      <c r="D583" s="17" t="s">
        <v>306</v>
      </c>
      <c r="E583" s="17" t="s">
        <v>2050</v>
      </c>
      <c r="F583" s="17" t="s">
        <v>351</v>
      </c>
      <c r="G583" s="17" t="s">
        <v>2051</v>
      </c>
      <c r="H583" s="17" t="s">
        <v>2052</v>
      </c>
      <c r="I583" s="17"/>
      <c r="J583" s="17"/>
      <c r="K583" s="17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17"/>
    </row>
    <row r="584" spans="1:25">
      <c r="A584" s="17" t="s">
        <v>2054</v>
      </c>
      <c r="B584" s="17" t="s">
        <v>581</v>
      </c>
      <c r="C584" s="17" t="s">
        <v>2053</v>
      </c>
      <c r="D584" s="17" t="s">
        <v>2007</v>
      </c>
      <c r="E584" s="17" t="s">
        <v>2008</v>
      </c>
      <c r="F584" s="17" t="s">
        <v>2009</v>
      </c>
      <c r="G584" s="17" t="s">
        <v>2010</v>
      </c>
      <c r="H584" s="17" t="s">
        <v>2011</v>
      </c>
      <c r="I584" s="17" t="s">
        <v>2012</v>
      </c>
      <c r="J584" s="17"/>
      <c r="K584" s="17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17"/>
    </row>
    <row r="585" spans="1:25">
      <c r="A585" s="17" t="s">
        <v>2057</v>
      </c>
      <c r="B585" s="17" t="s">
        <v>675</v>
      </c>
      <c r="C585" s="17" t="s">
        <v>2058</v>
      </c>
      <c r="D585" s="17" t="s">
        <v>2060</v>
      </c>
      <c r="E585" s="17" t="s">
        <v>948</v>
      </c>
      <c r="F585" s="17" t="s">
        <v>2059</v>
      </c>
      <c r="G585" s="17" t="s">
        <v>2061</v>
      </c>
      <c r="H585" s="17"/>
      <c r="I585" s="17"/>
      <c r="J585" s="17"/>
      <c r="K585" s="17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17"/>
    </row>
    <row r="586" spans="1:25">
      <c r="A586" s="17" t="s">
        <v>2062</v>
      </c>
      <c r="B586" s="17" t="s">
        <v>634</v>
      </c>
      <c r="C586" s="17" t="s">
        <v>1151</v>
      </c>
      <c r="D586" s="17" t="s">
        <v>559</v>
      </c>
      <c r="E586" s="17" t="s">
        <v>657</v>
      </c>
      <c r="F586" s="17" t="s">
        <v>2063</v>
      </c>
      <c r="G586" s="17"/>
      <c r="H586" s="17"/>
      <c r="I586" s="17"/>
      <c r="J586" s="17"/>
      <c r="K586" s="17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17"/>
    </row>
    <row r="587" spans="1:25">
      <c r="A587" s="17" t="s">
        <v>2064</v>
      </c>
      <c r="B587" s="17" t="s">
        <v>2065</v>
      </c>
      <c r="C587" s="17" t="s">
        <v>2066</v>
      </c>
      <c r="D587" s="17" t="s">
        <v>2067</v>
      </c>
      <c r="E587" s="17" t="s">
        <v>2068</v>
      </c>
      <c r="F587" s="17" t="s">
        <v>2069</v>
      </c>
      <c r="G587" s="17" t="s">
        <v>2070</v>
      </c>
      <c r="H587" s="17" t="s">
        <v>572</v>
      </c>
      <c r="I587" s="17" t="s">
        <v>2071</v>
      </c>
      <c r="J587" s="17"/>
      <c r="K587" s="17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17"/>
    </row>
    <row r="588" spans="1:25">
      <c r="A588" s="17" t="s">
        <v>2072</v>
      </c>
      <c r="B588" s="17" t="s">
        <v>713</v>
      </c>
      <c r="C588" s="17" t="s">
        <v>2058</v>
      </c>
      <c r="D588" s="17" t="s">
        <v>2073</v>
      </c>
      <c r="E588" s="17" t="s">
        <v>121</v>
      </c>
      <c r="F588" s="17" t="s">
        <v>2074</v>
      </c>
      <c r="G588" s="17"/>
      <c r="H588" s="17"/>
      <c r="I588" s="17"/>
      <c r="J588" s="17"/>
      <c r="K588" s="17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17"/>
    </row>
    <row r="589" spans="1:25">
      <c r="A589" s="17" t="s">
        <v>2075</v>
      </c>
      <c r="B589" s="17" t="s">
        <v>2076</v>
      </c>
      <c r="C589" s="17" t="s">
        <v>636</v>
      </c>
      <c r="D589" s="17" t="s">
        <v>2063</v>
      </c>
      <c r="E589" s="17" t="s">
        <v>2077</v>
      </c>
      <c r="F589" s="17" t="s">
        <v>2078</v>
      </c>
      <c r="G589" s="17" t="s">
        <v>650</v>
      </c>
      <c r="H589" s="17" t="s">
        <v>2079</v>
      </c>
      <c r="I589" s="17"/>
      <c r="J589" s="17"/>
      <c r="K589" s="17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17"/>
    </row>
    <row r="590" spans="1:25">
      <c r="A590" s="17" t="s">
        <v>2092</v>
      </c>
      <c r="B590" s="17" t="s">
        <v>581</v>
      </c>
      <c r="C590" s="17" t="s">
        <v>306</v>
      </c>
      <c r="D590" s="17" t="s">
        <v>2014</v>
      </c>
      <c r="E590" s="17" t="s">
        <v>773</v>
      </c>
      <c r="F590" s="17" t="s">
        <v>2015</v>
      </c>
      <c r="G590" s="17" t="s">
        <v>2016</v>
      </c>
      <c r="H590" s="17" t="s">
        <v>2017</v>
      </c>
      <c r="I590" s="17"/>
      <c r="J590" s="17"/>
      <c r="K590" s="17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17"/>
    </row>
    <row r="591" spans="1:25">
      <c r="A591" s="17" t="s">
        <v>2094</v>
      </c>
      <c r="B591" s="17" t="s">
        <v>516</v>
      </c>
      <c r="C591" s="17" t="s">
        <v>306</v>
      </c>
      <c r="D591" s="17" t="s">
        <v>2014</v>
      </c>
      <c r="E591" s="17" t="s">
        <v>773</v>
      </c>
      <c r="F591" s="17" t="s">
        <v>2095</v>
      </c>
      <c r="G591" s="17" t="s">
        <v>2096</v>
      </c>
      <c r="H591" s="17" t="s">
        <v>582</v>
      </c>
      <c r="I591" s="17"/>
      <c r="J591" s="17"/>
      <c r="K591" s="17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17"/>
    </row>
    <row r="592" spans="1:25">
      <c r="A592" s="17" t="s">
        <v>2098</v>
      </c>
      <c r="B592" s="17" t="s">
        <v>516</v>
      </c>
      <c r="C592" s="17" t="s">
        <v>517</v>
      </c>
      <c r="D592" s="17" t="s">
        <v>518</v>
      </c>
      <c r="E592" s="17" t="s">
        <v>580</v>
      </c>
      <c r="F592" s="17" t="s">
        <v>519</v>
      </c>
      <c r="G592" s="17" t="s">
        <v>520</v>
      </c>
      <c r="H592" s="17" t="s">
        <v>521</v>
      </c>
      <c r="I592" s="17" t="s">
        <v>522</v>
      </c>
      <c r="J592" s="17" t="s">
        <v>523</v>
      </c>
      <c r="K592" s="17" t="s">
        <v>592</v>
      </c>
      <c r="L592" s="17" t="s">
        <v>524</v>
      </c>
      <c r="M592" s="17" t="s">
        <v>525</v>
      </c>
      <c r="N592" s="17" t="s">
        <v>526</v>
      </c>
      <c r="O592" s="17" t="s">
        <v>527</v>
      </c>
      <c r="P592" s="17" t="s">
        <v>528</v>
      </c>
      <c r="Q592" s="17" t="s">
        <v>529</v>
      </c>
      <c r="R592" s="17"/>
      <c r="S592" s="17"/>
      <c r="T592" s="17"/>
      <c r="U592" s="17"/>
      <c r="V592" s="17"/>
      <c r="W592" s="17"/>
      <c r="X592" s="17"/>
      <c r="Y592" s="17">
        <v>1649</v>
      </c>
    </row>
    <row r="593" spans="1: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17"/>
    </row>
    <row r="594" spans="1: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17"/>
    </row>
    <row r="595" spans="1: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17"/>
    </row>
    <row r="596" spans="1: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17"/>
    </row>
    <row r="597" spans="1: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17"/>
    </row>
    <row r="598" spans="1: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17"/>
    </row>
    <row r="599" spans="1: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17"/>
    </row>
    <row r="600" spans="1: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17"/>
    </row>
    <row r="601" spans="1: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17"/>
    </row>
    <row r="602" spans="1: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17"/>
    </row>
    <row r="603" spans="1: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17"/>
    </row>
    <row r="604" spans="1: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17"/>
    </row>
    <row r="605" spans="1: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17"/>
    </row>
    <row r="606" spans="1: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17"/>
    </row>
    <row r="607" spans="1: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17"/>
    </row>
    <row r="608" spans="1: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17"/>
    </row>
    <row r="609" spans="1: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17"/>
    </row>
    <row r="610" spans="1: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17"/>
    </row>
    <row r="611" spans="1: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17"/>
    </row>
    <row r="612" spans="1: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17"/>
    </row>
    <row r="613" spans="1: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17"/>
    </row>
    <row r="614" spans="1: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17"/>
    </row>
    <row r="615" spans="1: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17"/>
    </row>
    <row r="616" spans="1: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17"/>
    </row>
    <row r="617" spans="1: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17"/>
    </row>
    <row r="618" spans="1: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17"/>
    </row>
    <row r="619" spans="1: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2:2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2:2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2:2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2:2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2:2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2:2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2:2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2:2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2:2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2:2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2:2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2:2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2:2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2:2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2:2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2:2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2:2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2:2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2:2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2:2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2:2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2:2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2:2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2:2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2:2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2:2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2:2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2:2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2:2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2:2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2:2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2:2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2:2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2:2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2:2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2:2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2:2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2:2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2:2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2:2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2:2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2:2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2:2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2:2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2:2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2:2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2:2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2:2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2:2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2:2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2:2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2:2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2:2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2:2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2:2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2:2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2:2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2:2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2:2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2:2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2:2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2:2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2:2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2:2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2:2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2:2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2:2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2:2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2:2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2:2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2:2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2:2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2:2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2:2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2:2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2:2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2:2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2:2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2:2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2:2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2:2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2:2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2:2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2:2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2:2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2:2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2:2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2:2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2:2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2:2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2:2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2:2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2:2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2:2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2:2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2:2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2:2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2:2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2:2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2:2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2:2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2:2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2:2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2:2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2:2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2:2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2:2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2:2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2:2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2:2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2:2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2:2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2:2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2:2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2:2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2:2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2:2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2:2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2:2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2:2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2:2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2:2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2:2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2:2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2:2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2:2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2:2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2:2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2:2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2:2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2:2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2:2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2:2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2:2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2:2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2:2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2:2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2:2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2:2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2:2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2:2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2:2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2:2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2:2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2:2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2:2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2:2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2:2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2:2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2:2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2:2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2:2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2:2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2:2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2:2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2:2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2:2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2:2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2:2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2:2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2:2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2:2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2:2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2:2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2:2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2:2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2:2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2:2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2:2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2:2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2:2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2:2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2:2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2:2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2:2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2:2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2:2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2:2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2:2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2:2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2:2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2:2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2:2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2:2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2:2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2:2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2:2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2:2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2:2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2:2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2:2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2:2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2:2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2:2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2:2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2:2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2:2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2:2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2:2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2:2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2:2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2:2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2:2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2:2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2:2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2:2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2:2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2:2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2:2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2:2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2:2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2:2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2:2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2:2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2:2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2:2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2:2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2:2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2:2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2:2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2:2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2:2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2:2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2:2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2:2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2:2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2:2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2:2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2:2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2:2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2:2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2:2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2:2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2:2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2:2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2:2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2:2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2:2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2:2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2:2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2:2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2:2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2:2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2:2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2:2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2:2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2:2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2:2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2:2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2:2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2:2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2:2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2:2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2:2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2:2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2:2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2:2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2:2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2:2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2:2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2:2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2:2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2:2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2:2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2:2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2:2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2:2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2:2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2:2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2:2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2:2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2:2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2:2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2:2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2:2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2:2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2:2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2:2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2:2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2:2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2:2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2:2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2:2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2:2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2:2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2:2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2:2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2:2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2:2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2:2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2:2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2:2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2:2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2:2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2:2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2:2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2:2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2:2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2:2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2:2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2:2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2:2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2:2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2:2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2:2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2:2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2:2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2:2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2:2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2:2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2:2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2:2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2:2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2:2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2:2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2:2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2:2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2:2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2:2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2:2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2:2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2:2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2:2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2:2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2:2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2:2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2:2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2:2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2:2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2:2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2:2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2:2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2:2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2:2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2:2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2:2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2:2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2:2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2:2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2:2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2:2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2:2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2:2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2:2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2:2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2:2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2:2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2:2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2:2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2:2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2:2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2:2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2:2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2:2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2:2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2:2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2:2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2:2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2:2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2:2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2:2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2:2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2:2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2:2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2:2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2:2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2:2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2:2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2:2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2:2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2:2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2:2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2:2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2:2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2:2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2:2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2:2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2:25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2:25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2:25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2:25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2:25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2:25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2:25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2:25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2:25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2:25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2:25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2:25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</row>
    <row r="1014" spans="2:25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</row>
    <row r="1015" spans="2:25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</row>
    <row r="1016" spans="2:25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</row>
    <row r="1017" spans="2:25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2:25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</row>
    <row r="1019" spans="2:25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</row>
    <row r="1020" spans="2:25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</row>
    <row r="1021" spans="2:25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</row>
    <row r="1022" spans="2:25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</row>
    <row r="1023" spans="2:25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</row>
    <row r="1024" spans="2:25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</row>
    <row r="1025" spans="2:25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</row>
    <row r="1026" spans="2:25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</row>
    <row r="1027" spans="2:25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</row>
    <row r="1028" spans="2:25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</row>
    <row r="1029" spans="2:25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</row>
    <row r="1030" spans="2:25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</row>
    <row r="1031" spans="2:25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</row>
    <row r="1032" spans="2:25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</row>
    <row r="1033" spans="2:25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</row>
    <row r="1034" spans="2:25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</row>
    <row r="1035" spans="2:25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</row>
    <row r="1036" spans="2:25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</row>
    <row r="1037" spans="2:25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</row>
    <row r="1038" spans="2:25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</row>
    <row r="1039" spans="2:25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</row>
    <row r="1040" spans="2:2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</row>
    <row r="1041" spans="2:25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</row>
    <row r="1042" spans="2:25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</row>
    <row r="1043" spans="2:25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</row>
    <row r="1044" spans="2:25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</row>
    <row r="1045" spans="2:25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</row>
    <row r="1046" spans="2:25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</row>
    <row r="1047" spans="2:25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</row>
    <row r="1048" spans="2:25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</row>
    <row r="1049" spans="2:25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</row>
    <row r="1050" spans="2:25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</row>
    <row r="1051" spans="2:25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</row>
    <row r="1052" spans="2:25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</row>
    <row r="1053" spans="2:25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</row>
    <row r="1054" spans="2:2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</row>
    <row r="1055" spans="2:2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</row>
    <row r="1056" spans="2:25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</row>
    <row r="1057" spans="2:25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</row>
    <row r="1058" spans="2:25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</row>
    <row r="1059" spans="2:25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</row>
    <row r="1060" spans="2:25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</row>
    <row r="1061" spans="2:25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</row>
    <row r="1062" spans="2:25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</row>
    <row r="1063" spans="2:25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</row>
    <row r="1064" spans="2:25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</row>
    <row r="1065" spans="2:25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</row>
    <row r="1066" spans="2:25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</row>
    <row r="1067" spans="2:25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</row>
    <row r="1068" spans="2:25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</row>
    <row r="1069" spans="2:25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</row>
    <row r="1070" spans="2:25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</row>
    <row r="1071" spans="2:25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</row>
    <row r="1072" spans="2:25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</row>
    <row r="1073" spans="2:25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</row>
    <row r="1074" spans="2:25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</row>
    <row r="1075" spans="2:25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</row>
    <row r="1076" spans="2:25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</row>
    <row r="1077" spans="2:25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</row>
    <row r="1078" spans="2:25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</row>
    <row r="1079" spans="2:25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</row>
    <row r="1080" spans="2:25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</row>
    <row r="1081" spans="2:25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</row>
    <row r="1082" spans="2:25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</row>
    <row r="1083" spans="2:25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</row>
    <row r="1084" spans="2:25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</row>
    <row r="1085" spans="2:25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</row>
    <row r="1086" spans="2:25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</row>
    <row r="1087" spans="2:25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</row>
    <row r="1088" spans="2:25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</row>
    <row r="1089" spans="2:25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</row>
    <row r="1090" spans="2:25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</row>
    <row r="1091" spans="2:25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</row>
    <row r="1092" spans="2:25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</row>
    <row r="1093" spans="2:25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</row>
    <row r="1094" spans="2:25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</row>
    <row r="1095" spans="2:25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</row>
    <row r="1096" spans="2:25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</row>
    <row r="1097" spans="2:25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</row>
    <row r="1098" spans="2:25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</row>
    <row r="1099" spans="2:25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</row>
    <row r="1100" spans="2:25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</row>
    <row r="1101" spans="2:25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</row>
    <row r="1102" spans="2:25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</row>
    <row r="1103" spans="2:25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</row>
    <row r="1104" spans="2:25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</row>
    <row r="1105" spans="2:25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</row>
    <row r="1106" spans="2:25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</row>
    <row r="1107" spans="2:25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</row>
    <row r="1108" spans="2:2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</row>
    <row r="1109" spans="2:2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</row>
    <row r="1110" spans="2:25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</row>
    <row r="1111" spans="2:25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</row>
    <row r="1112" spans="2:25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</row>
    <row r="1113" spans="2:25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</row>
    <row r="1114" spans="2:25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</row>
    <row r="1115" spans="2:25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</row>
    <row r="1116" spans="2:25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</row>
    <row r="1117" spans="2:25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</row>
    <row r="1118" spans="2:25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</row>
    <row r="1119" spans="2:25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</row>
    <row r="1120" spans="2:25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</row>
    <row r="1121" spans="2:25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</row>
    <row r="1122" spans="2:25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</row>
    <row r="1123" spans="2:25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</row>
    <row r="1124" spans="2:25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</row>
    <row r="1125" spans="2:25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</row>
    <row r="1126" spans="2:25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</row>
    <row r="1127" spans="2:25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</row>
    <row r="1128" spans="2:25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</row>
    <row r="1129" spans="2:25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</row>
    <row r="1130" spans="2:25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</row>
    <row r="1131" spans="2:25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</row>
    <row r="1132" spans="2:25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</row>
    <row r="1133" spans="2:25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</row>
    <row r="1134" spans="2:25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</row>
    <row r="1135" spans="2:25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</row>
    <row r="1136" spans="2:25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</row>
    <row r="1137" spans="2:25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</row>
    <row r="1138" spans="2:25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</row>
    <row r="1139" spans="2:25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</row>
    <row r="1140" spans="2:25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</row>
    <row r="1141" spans="2:25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</row>
    <row r="1142" spans="2:25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</row>
    <row r="1143" spans="2:25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</row>
    <row r="1144" spans="2:25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</row>
    <row r="1145" spans="2:25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</row>
    <row r="1146" spans="2:25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</row>
    <row r="1147" spans="2:25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</row>
    <row r="1148" spans="2:25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</row>
    <row r="1149" spans="2:25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</row>
    <row r="1150" spans="2:25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</row>
    <row r="1151" spans="2:25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</row>
    <row r="1152" spans="2:25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</row>
    <row r="1153" spans="2:25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</row>
    <row r="1154" spans="2:25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</row>
    <row r="1155" spans="2:25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</row>
    <row r="1156" spans="2:25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</row>
    <row r="1157" spans="2:25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</row>
    <row r="1158" spans="2:25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</row>
    <row r="1159" spans="2:25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</row>
    <row r="1160" spans="2:25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</row>
    <row r="1161" spans="2:25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</row>
    <row r="1162" spans="2:2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</row>
    <row r="1163" spans="2:2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</row>
    <row r="1164" spans="2:25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</row>
    <row r="1165" spans="2:25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</row>
    <row r="1166" spans="2:25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</row>
    <row r="1167" spans="2:25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</row>
    <row r="1168" spans="2:25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</row>
    <row r="1169" spans="2:25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</row>
    <row r="1170" spans="2:25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</row>
    <row r="1171" spans="2:25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</row>
    <row r="1172" spans="2:25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</row>
    <row r="1173" spans="2:25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</row>
    <row r="1174" spans="2:25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</row>
    <row r="1175" spans="2:25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</row>
    <row r="1176" spans="2:25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</row>
    <row r="1177" spans="2:25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</row>
    <row r="1178" spans="2:25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</row>
    <row r="1179" spans="2:25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</row>
    <row r="1180" spans="2:25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</row>
    <row r="1181" spans="2:25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</row>
    <row r="1182" spans="2:25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</row>
    <row r="1183" spans="2:25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</row>
    <row r="1184" spans="2:25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</row>
    <row r="1185" spans="2:25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</row>
    <row r="1186" spans="2:25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</row>
    <row r="1187" spans="2:25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</row>
    <row r="1188" spans="2:25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</row>
    <row r="1189" spans="2:25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</row>
    <row r="1190" spans="2:25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</row>
    <row r="1191" spans="2:25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</row>
    <row r="1192" spans="2:25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</row>
    <row r="1193" spans="2:25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</row>
    <row r="1194" spans="2:25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</row>
    <row r="1195" spans="2:25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</row>
    <row r="1196" spans="2:25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</row>
    <row r="1197" spans="2:25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</row>
    <row r="1198" spans="2:25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</row>
    <row r="1199" spans="2:25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</row>
    <row r="1200" spans="2:25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</row>
    <row r="1201" spans="2:25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</row>
    <row r="1202" spans="2:25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</row>
    <row r="1203" spans="2:25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</row>
    <row r="1204" spans="2:25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</row>
    <row r="1205" spans="2:25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</row>
    <row r="1206" spans="2:2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</row>
    <row r="1207" spans="2:2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</row>
    <row r="1208" spans="2:2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</row>
    <row r="1209" spans="2:2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</row>
    <row r="1210" spans="2:2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</row>
    <row r="1211" spans="2:2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</row>
    <row r="1212" spans="2:2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</row>
    <row r="1213" spans="2:2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</row>
    <row r="1214" spans="2:2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</row>
    <row r="1215" spans="2:2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</row>
    <row r="1216" spans="2:2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</row>
    <row r="1217" spans="2:2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</row>
    <row r="1218" spans="2:2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</row>
    <row r="1219" spans="2:2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</row>
    <row r="1220" spans="2:2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</row>
    <row r="1221" spans="2:2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</row>
    <row r="1222" spans="2:2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</row>
    <row r="1223" spans="2:2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</row>
    <row r="1224" spans="2:2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</row>
    <row r="1225" spans="2:2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</row>
    <row r="1226" spans="2:2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</row>
    <row r="1227" spans="2:2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</row>
    <row r="1228" spans="2:2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</row>
    <row r="1229" spans="2:2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</row>
    <row r="1230" spans="2:2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</row>
    <row r="1231" spans="2:2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</row>
    <row r="1232" spans="2:2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</row>
    <row r="1233" spans="2:2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</row>
    <row r="1234" spans="2:2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</row>
    <row r="1235" spans="2:2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</row>
    <row r="1236" spans="2:2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</row>
    <row r="1237" spans="2:2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</row>
    <row r="1238" spans="2:2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</row>
    <row r="1239" spans="2:2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</row>
    <row r="1240" spans="2:2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</row>
    <row r="1241" spans="2:2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</row>
    <row r="1242" spans="2:2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</row>
    <row r="1243" spans="2:2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</row>
    <row r="1244" spans="2:2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</row>
    <row r="1245" spans="2:2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</row>
    <row r="1246" spans="2:2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</row>
    <row r="1247" spans="2:2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</row>
    <row r="1248" spans="2:2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</row>
    <row r="1249" spans="2:2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</row>
    <row r="1250" spans="2:2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</row>
    <row r="1251" spans="2:2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</row>
    <row r="1252" spans="2:2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</row>
    <row r="1253" spans="2:2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</row>
    <row r="1254" spans="2:2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</row>
    <row r="1255" spans="2:2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</row>
    <row r="1256" spans="2:2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</row>
    <row r="1257" spans="2:2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</row>
    <row r="1258" spans="2:2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</row>
    <row r="1259" spans="2:2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</row>
    <row r="1260" spans="2:2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</row>
    <row r="1261" spans="2:2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</row>
    <row r="1262" spans="2:2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</row>
    <row r="1263" spans="2:2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</row>
    <row r="1264" spans="2:2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</row>
    <row r="1265" spans="2:2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</row>
    <row r="1266" spans="2:2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</row>
    <row r="1267" spans="2:2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</row>
    <row r="1268" spans="2:2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</row>
    <row r="1269" spans="2:2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</row>
    <row r="1270" spans="2:2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</row>
    <row r="1271" spans="2:2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</row>
    <row r="1272" spans="2:2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</row>
    <row r="1273" spans="2:2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</row>
    <row r="1274" spans="2:2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</row>
    <row r="1275" spans="2:2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</row>
    <row r="1276" spans="2:2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</row>
    <row r="1277" spans="2:2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</row>
    <row r="1278" spans="2:2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</row>
    <row r="1279" spans="2:2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</row>
    <row r="1280" spans="2:2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</row>
    <row r="1281" spans="2:2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</row>
    <row r="1282" spans="2:2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</row>
    <row r="1283" spans="2:2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</row>
    <row r="1284" spans="2:2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</row>
    <row r="1285" spans="2:2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</row>
    <row r="1286" spans="2:2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</row>
    <row r="1287" spans="2:2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</row>
    <row r="1288" spans="2:2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</row>
    <row r="1289" spans="2:2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</row>
    <row r="1290" spans="2:2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</row>
    <row r="1291" spans="2:2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</row>
    <row r="1292" spans="2:2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</row>
    <row r="1293" spans="2:2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</row>
    <row r="1294" spans="2:2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</row>
    <row r="1295" spans="2:2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</row>
    <row r="1296" spans="2:2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</row>
    <row r="1297" spans="2:2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</row>
    <row r="1298" spans="2:2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</row>
    <row r="1299" spans="2:2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</row>
    <row r="1300" spans="2:2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</row>
    <row r="1301" spans="2:2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</row>
    <row r="1302" spans="2:2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</row>
    <row r="1303" spans="2:2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</row>
    <row r="1304" spans="2:2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</row>
    <row r="1305" spans="2:2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</row>
    <row r="1306" spans="2:2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</row>
    <row r="1307" spans="2:2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</row>
    <row r="1308" spans="2:2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</row>
    <row r="1309" spans="2:2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</row>
    <row r="1310" spans="2:2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</row>
    <row r="1311" spans="2:2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</row>
    <row r="1312" spans="2:2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</row>
    <row r="1313" spans="2:2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</row>
    <row r="1314" spans="2:2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</row>
    <row r="1315" spans="2:2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</row>
    <row r="1316" spans="2:2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</row>
    <row r="1317" spans="2:2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</row>
    <row r="1318" spans="2:2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</row>
    <row r="1319" spans="2:2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</row>
    <row r="1320" spans="2:2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</row>
    <row r="1321" spans="2:2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</row>
    <row r="1322" spans="2:2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</row>
    <row r="1323" spans="2:2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</row>
    <row r="1324" spans="2:2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</row>
    <row r="1325" spans="2:2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</row>
    <row r="1326" spans="2:2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</row>
    <row r="1327" spans="2:2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</row>
    <row r="1328" spans="2:2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</row>
    <row r="1329" spans="2:2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</row>
    <row r="1330" spans="2:2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</row>
    <row r="1331" spans="2:2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</row>
    <row r="1332" spans="2:2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</row>
    <row r="1333" spans="2:2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</row>
    <row r="1334" spans="2:2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</row>
    <row r="1335" spans="2:2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</row>
    <row r="1336" spans="2:2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</row>
    <row r="1337" spans="2:2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</row>
    <row r="1338" spans="2:2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</row>
    <row r="1339" spans="2:2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</row>
    <row r="1340" spans="2:2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</row>
    <row r="1341" spans="2:2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</row>
    <row r="1342" spans="2:2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</row>
    <row r="1343" spans="2:2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</row>
    <row r="1344" spans="2:2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</row>
    <row r="1345" spans="2:2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</row>
    <row r="1346" spans="2:2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</row>
    <row r="1347" spans="2:2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</row>
    <row r="1348" spans="2:2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</row>
    <row r="1349" spans="2:2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</row>
    <row r="1350" spans="2:2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</row>
    <row r="1351" spans="2:2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</row>
    <row r="1352" spans="2:2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</row>
    <row r="1353" spans="2:2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</row>
    <row r="1354" spans="2:2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</row>
    <row r="1355" spans="2:2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</row>
    <row r="1356" spans="2:2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</row>
    <row r="1357" spans="2:2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</row>
    <row r="1358" spans="2:2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</row>
    <row r="1359" spans="2:2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</row>
    <row r="1360" spans="2:2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</row>
    <row r="1361" spans="2:2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2:2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</row>
    <row r="1363" spans="2:2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</row>
    <row r="1364" spans="2:2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</row>
    <row r="1365" spans="2:2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</row>
    <row r="1366" spans="2:2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</row>
    <row r="1367" spans="2:2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</row>
    <row r="1368" spans="2:2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</row>
    <row r="1369" spans="2:2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</row>
    <row r="1370" spans="2:2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</row>
    <row r="1371" spans="2:2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</row>
    <row r="1372" spans="2:2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</row>
    <row r="1373" spans="2:2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</row>
    <row r="1374" spans="2:2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</row>
    <row r="1375" spans="2:2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</row>
    <row r="1376" spans="2:2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</row>
    <row r="1377" spans="2:2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</row>
    <row r="1378" spans="2:2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</row>
    <row r="1379" spans="2:2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</row>
    <row r="1380" spans="2:2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</row>
    <row r="1381" spans="2:2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</row>
    <row r="1382" spans="2:2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</row>
    <row r="1383" spans="2:2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</row>
    <row r="1384" spans="2:2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</row>
    <row r="1385" spans="2:2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</row>
    <row r="1386" spans="2:2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</row>
    <row r="1387" spans="2:2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</row>
    <row r="1388" spans="2:2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</row>
    <row r="1389" spans="2:2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</row>
    <row r="1390" spans="2:2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</row>
    <row r="1391" spans="2:2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</row>
    <row r="1392" spans="2:2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</row>
    <row r="1393" spans="2:2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</row>
    <row r="1394" spans="2:2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</row>
    <row r="1395" spans="2:2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</row>
    <row r="1396" spans="2:2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</row>
    <row r="1397" spans="2:2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</row>
    <row r="1398" spans="2:2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</row>
    <row r="1399" spans="2:2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</row>
    <row r="1400" spans="2:2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</row>
    <row r="1401" spans="2:2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</row>
    <row r="1402" spans="2:2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</row>
    <row r="1403" spans="2:2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</row>
    <row r="1404" spans="2:2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</row>
    <row r="1405" spans="2:2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</row>
    <row r="1406" spans="2:2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</row>
    <row r="1407" spans="2:2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</row>
    <row r="1408" spans="2:2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</row>
    <row r="1409" spans="2:2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</row>
    <row r="1410" spans="2:2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</row>
    <row r="1411" spans="2:2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</row>
    <row r="1412" spans="2:2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</row>
    <row r="1413" spans="2:2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</row>
    <row r="1414" spans="2:2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</row>
    <row r="1415" spans="2:2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</row>
    <row r="1416" spans="2:2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</row>
    <row r="1417" spans="2:2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</row>
    <row r="1418" spans="2:2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</row>
    <row r="1419" spans="2:2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</row>
    <row r="1420" spans="2:2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</row>
    <row r="1421" spans="2:2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</row>
    <row r="1422" spans="2:2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</row>
    <row r="1423" spans="2:2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</row>
    <row r="1424" spans="2:2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</row>
    <row r="1425" spans="2:2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</row>
    <row r="1426" spans="2:2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</row>
    <row r="1427" spans="2:2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</row>
    <row r="1428" spans="2:2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</row>
    <row r="1429" spans="2:2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</row>
    <row r="1430" spans="2:2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</row>
    <row r="1431" spans="2:2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</row>
    <row r="1432" spans="2:2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</row>
    <row r="1433" spans="2:2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</row>
    <row r="1434" spans="2:2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</row>
    <row r="1435" spans="2:2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</row>
    <row r="1436" spans="2:2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</row>
    <row r="1437" spans="2:2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</row>
    <row r="1438" spans="2:2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</row>
    <row r="1439" spans="2:2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</row>
    <row r="1440" spans="2:2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</row>
    <row r="1441" spans="2:2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</row>
    <row r="1442" spans="2:2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</row>
    <row r="1443" spans="2:2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</row>
    <row r="1444" spans="2:2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</row>
    <row r="1445" spans="2:2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</row>
    <row r="1446" spans="2:2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</row>
    <row r="1447" spans="2:2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</row>
    <row r="1448" spans="2:2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</row>
    <row r="1449" spans="2:2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</row>
    <row r="1450" spans="2:2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</row>
    <row r="1451" spans="2:2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</row>
    <row r="1452" spans="2:2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</row>
    <row r="1453" spans="2:2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</row>
    <row r="1454" spans="2:2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</row>
    <row r="1455" spans="2:2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</row>
    <row r="1456" spans="2:2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</row>
    <row r="1457" spans="2:2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</row>
    <row r="1458" spans="2:2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</row>
    <row r="1459" spans="2:2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</row>
    <row r="1460" spans="2:2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</row>
    <row r="1461" spans="2:2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</row>
    <row r="1462" spans="2:2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</row>
    <row r="1463" spans="2:2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</row>
    <row r="1464" spans="2:2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</row>
    <row r="1465" spans="2:2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</row>
    <row r="1466" spans="2:2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</row>
    <row r="1467" spans="2:2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</row>
    <row r="1468" spans="2:2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</row>
    <row r="1469" spans="2:2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</row>
    <row r="1470" spans="2:2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</row>
    <row r="1471" spans="2:2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</row>
    <row r="1472" spans="2:2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</row>
    <row r="1473" spans="2:2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</row>
    <row r="1474" spans="2:2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</row>
    <row r="1475" spans="2:2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</row>
    <row r="1476" spans="2:2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</row>
    <row r="1477" spans="2:2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</row>
    <row r="1478" spans="2:2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</row>
    <row r="1479" spans="2:2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</row>
    <row r="1480" spans="2:2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</row>
    <row r="1481" spans="2:2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</row>
    <row r="1482" spans="2:2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</row>
    <row r="1483" spans="2:2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</row>
    <row r="1484" spans="2:2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</row>
    <row r="1485" spans="2:2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</row>
    <row r="1486" spans="2:2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</row>
    <row r="1487" spans="2:2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</row>
    <row r="1488" spans="2:25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</row>
    <row r="1489" spans="2:25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</row>
    <row r="1490" spans="2:25"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</row>
    <row r="1491" spans="2:25"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</row>
    <row r="1492" spans="2:25"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</row>
    <row r="1493" spans="2:25"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</row>
    <row r="1494" spans="2:25"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</row>
    <row r="1495" spans="2:25"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</row>
    <row r="1496" spans="2:25"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</row>
    <row r="1497" spans="2:25"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</row>
    <row r="1498" spans="2:25"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</row>
    <row r="1499" spans="2:25"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</row>
    <row r="1500" spans="2:25"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</row>
    <row r="1501" spans="2:25"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</row>
    <row r="1502" spans="2:25"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</row>
    <row r="1503" spans="2:25"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</row>
    <row r="1504" spans="2:25"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</row>
    <row r="1505" spans="2:25"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</row>
    <row r="1506" spans="2:25"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</row>
    <row r="1507" spans="2:25"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</row>
    <row r="1508" spans="2:25"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</row>
    <row r="1509" spans="2:25"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</row>
    <row r="1510" spans="2:25"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</row>
    <row r="1511" spans="2:25"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</row>
    <row r="1512" spans="2:25"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</row>
    <row r="1513" spans="2:25"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</row>
    <row r="1514" spans="2:25"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</row>
    <row r="1515" spans="2:25"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</row>
    <row r="1516" spans="2:25"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</row>
    <row r="1517" spans="2:25"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</row>
    <row r="1518" spans="2:25"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</row>
    <row r="1519" spans="2:25"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</row>
    <row r="1520" spans="2:25"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</row>
    <row r="1521" spans="2:25"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</row>
    <row r="1522" spans="2:25"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</row>
    <row r="1523" spans="2:25"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</row>
    <row r="1524" spans="2:25"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</row>
    <row r="1525" spans="2:25"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</row>
    <row r="1526" spans="2:25"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</row>
    <row r="1527" spans="2:25"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</row>
    <row r="1528" spans="2:25"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</row>
    <row r="1529" spans="2:25"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</row>
    <row r="1530" spans="2:25"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</row>
    <row r="1531" spans="2:25"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</row>
    <row r="1532" spans="2:25"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</row>
    <row r="1533" spans="2:25"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</row>
    <row r="1534" spans="2:25"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</row>
    <row r="1535" spans="2:25"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</row>
    <row r="1536" spans="2:25"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</row>
    <row r="1537" spans="2:25"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</row>
    <row r="1538" spans="2:25"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</row>
    <row r="1539" spans="2:25"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</row>
    <row r="1540" spans="2:25"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</row>
    <row r="1541" spans="2:25"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</row>
    <row r="1542" spans="2:25"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</row>
    <row r="1543" spans="2:25"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</row>
    <row r="1544" spans="2:25"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</row>
    <row r="1545" spans="2:25"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</row>
    <row r="1546" spans="2:25"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</row>
    <row r="1547" spans="2:25"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</row>
    <row r="1548" spans="2:25"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</row>
    <row r="1549" spans="2:25"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2:25"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</row>
    <row r="1551" spans="2:25"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</row>
    <row r="1552" spans="2:25"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</row>
    <row r="1553" spans="2:25"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</row>
    <row r="1554" spans="2:25"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</row>
    <row r="1555" spans="2:25"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</row>
    <row r="1556" spans="2:25"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</row>
    <row r="1557" spans="2:25"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</row>
    <row r="1558" spans="2:25"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</row>
    <row r="1559" spans="2:25"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</row>
    <row r="1560" spans="2:25"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</row>
    <row r="1561" spans="2:25"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</row>
    <row r="1562" spans="2:25"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</row>
    <row r="1563" spans="2:25"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</row>
    <row r="1564" spans="2:25"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</row>
    <row r="1565" spans="2:25"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</row>
    <row r="1566" spans="2:25"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</row>
    <row r="1567" spans="2:25"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</row>
    <row r="1568" spans="2:25"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</row>
    <row r="1569" spans="2:25"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</row>
    <row r="1570" spans="2:25"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</row>
    <row r="1571" spans="2:25"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</row>
    <row r="1572" spans="2:25"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</row>
    <row r="1573" spans="2:25"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</row>
    <row r="1574" spans="2:25"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</row>
    <row r="1575" spans="2:25"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</row>
    <row r="1576" spans="2:25"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</row>
    <row r="1577" spans="2:25"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</row>
    <row r="1578" spans="2:25"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</row>
    <row r="1579" spans="2:25"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</row>
    <row r="1580" spans="2:25"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</row>
    <row r="1581" spans="2:25"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</row>
    <row r="1582" spans="2:25"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</row>
    <row r="1583" spans="2:25"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</row>
    <row r="1584" spans="2:25"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</row>
    <row r="1585" spans="2:25"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</row>
    <row r="1586" spans="2:25"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</row>
    <row r="1587" spans="2:25"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</row>
    <row r="1588" spans="2:25"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</row>
    <row r="1589" spans="2:25"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</row>
    <row r="1590" spans="2:25"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</row>
    <row r="1591" spans="2:25"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</row>
    <row r="1592" spans="2:25"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</row>
    <row r="1593" spans="2:25"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</row>
    <row r="1594" spans="2:25"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</row>
    <row r="1595" spans="2:25"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</row>
    <row r="1596" spans="2:25"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</row>
    <row r="1597" spans="2:25"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</row>
    <row r="1598" spans="2:25"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</row>
    <row r="1599" spans="2:25"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</row>
    <row r="1600" spans="2:25"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</row>
    <row r="1601" spans="2:25"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</row>
    <row r="1602" spans="2:25"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</row>
    <row r="1603" spans="2:25"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</row>
    <row r="1604" spans="2:25"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</row>
    <row r="1605" spans="2:25"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</row>
    <row r="1606" spans="2:25"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</row>
    <row r="1607" spans="2:25"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</row>
    <row r="1608" spans="2:25"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</row>
    <row r="1609" spans="2:25"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</row>
    <row r="1610" spans="2:25"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</row>
    <row r="1611" spans="2:25"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</row>
    <row r="1612" spans="2:25"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</row>
    <row r="1613" spans="2:25"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</row>
    <row r="1614" spans="2:25"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</row>
    <row r="1615" spans="2:25"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</row>
    <row r="1616" spans="2:25"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</row>
    <row r="1617" spans="2:25"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</row>
    <row r="1618" spans="2:25"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</row>
    <row r="1619" spans="2:25"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</row>
    <row r="1620" spans="2:25"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</row>
    <row r="1621" spans="2:25"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</row>
    <row r="1622" spans="2:25"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</row>
    <row r="1623" spans="2:25"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</row>
    <row r="1624" spans="2:25"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</row>
    <row r="1625" spans="2:25"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</row>
    <row r="1626" spans="2:25"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</row>
    <row r="1627" spans="2:25"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</row>
    <row r="1628" spans="2:25"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</row>
    <row r="1629" spans="2:25"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</row>
    <row r="1630" spans="2:25"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</row>
    <row r="1631" spans="2:25"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</row>
    <row r="1632" spans="2:25"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</row>
    <row r="1633" spans="2:25"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</row>
    <row r="1634" spans="2:25"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</row>
    <row r="1635" spans="2:25"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</row>
    <row r="1636" spans="2:25"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</row>
    <row r="1637" spans="2:25"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</row>
    <row r="1638" spans="2:25"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</row>
    <row r="1639" spans="2:25"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</row>
    <row r="1640" spans="2:25"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</row>
    <row r="1641" spans="2:25"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</row>
    <row r="1642" spans="2:25"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</row>
    <row r="1643" spans="2:25"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</row>
    <row r="1644" spans="2:25"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</row>
    <row r="1645" spans="2:25"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</row>
    <row r="1646" spans="2:25"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</row>
    <row r="1647" spans="2:25"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</row>
    <row r="1648" spans="2:25"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</row>
    <row r="1649" spans="2:25"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</row>
    <row r="1650" spans="2:25"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</row>
    <row r="1651" spans="2:25"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</row>
    <row r="1652" spans="2:25"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</row>
    <row r="1653" spans="2:25"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</row>
    <row r="1654" spans="2:25"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</row>
    <row r="1655" spans="2:25"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</row>
    <row r="1656" spans="2:25"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</row>
    <row r="1657" spans="2:25"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</row>
    <row r="1658" spans="2:25"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</row>
    <row r="1659" spans="2:25"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</row>
    <row r="1660" spans="2:25"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</row>
    <row r="1661" spans="2:25"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</row>
    <row r="1662" spans="2:25"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</row>
    <row r="1663" spans="2:25"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</row>
    <row r="1664" spans="2:25"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</row>
    <row r="1665" spans="2:25"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</row>
    <row r="1666" spans="2:25"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</row>
    <row r="1667" spans="2:25"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</row>
    <row r="1668" spans="2:25"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</row>
    <row r="1669" spans="2:25"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</row>
    <row r="1670" spans="2:25"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</row>
    <row r="1671" spans="2:25"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</row>
    <row r="1672" spans="2:25"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</row>
    <row r="1673" spans="2:25"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</row>
    <row r="1674" spans="2:25"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</row>
    <row r="1675" spans="2:25"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</row>
    <row r="1676" spans="2:25"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</row>
    <row r="1677" spans="2:25"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</row>
    <row r="1678" spans="2:25"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</row>
    <row r="1679" spans="2:25"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</row>
    <row r="1680" spans="2:25"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</row>
    <row r="1681" spans="2:25"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</row>
    <row r="1682" spans="2:25"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</row>
    <row r="1683" spans="2:25"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</row>
    <row r="1684" spans="2:25"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</row>
    <row r="1685" spans="2:25"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</row>
    <row r="1686" spans="2:25"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</row>
    <row r="1687" spans="2:25"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</row>
    <row r="1688" spans="2:25"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</row>
    <row r="1689" spans="2:25"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</row>
    <row r="1690" spans="2:25"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</row>
    <row r="1691" spans="2:25"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</row>
    <row r="1692" spans="2:25"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</row>
    <row r="1693" spans="2:25"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</row>
    <row r="1694" spans="2:25"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</row>
    <row r="1695" spans="2:25"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</row>
    <row r="1696" spans="2:25"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</row>
    <row r="1697" spans="2:25"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</row>
    <row r="1698" spans="2:25"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</row>
    <row r="1699" spans="2:25"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</row>
    <row r="1700" spans="2:25"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</row>
    <row r="1701" spans="2:25"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</row>
    <row r="1702" spans="2:25"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</row>
    <row r="1703" spans="2:25"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</row>
    <row r="1704" spans="2:25"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</row>
    <row r="1705" spans="2:25"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</row>
    <row r="1706" spans="2:25"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</row>
    <row r="1707" spans="2:25"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</row>
    <row r="1708" spans="2:25"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</row>
    <row r="1709" spans="2:25"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</row>
    <row r="1710" spans="2:25"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</row>
    <row r="1711" spans="2:25"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</row>
    <row r="1712" spans="2:25"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</row>
    <row r="1713" spans="2:25"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</row>
    <row r="1714" spans="2:25"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</row>
    <row r="1715" spans="2:25"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</row>
    <row r="1716" spans="2:25"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</row>
    <row r="1717" spans="2:25"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</row>
    <row r="1718" spans="2:25"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</row>
    <row r="1719" spans="2:25"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</row>
    <row r="1720" spans="2:25"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</row>
    <row r="1721" spans="2:25"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</row>
    <row r="1722" spans="2:25"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</row>
    <row r="1723" spans="2:25"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</row>
    <row r="1724" spans="2:25"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</row>
    <row r="1725" spans="2:25"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</row>
    <row r="1726" spans="2:25"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</row>
    <row r="1727" spans="2:25"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</row>
    <row r="1728" spans="2:25"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</row>
    <row r="1729" spans="2:25"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</row>
    <row r="1730" spans="2:25"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</row>
    <row r="1731" spans="2:25"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</row>
    <row r="1732" spans="2:25"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</row>
    <row r="1733" spans="2:25"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</row>
    <row r="1734" spans="2:25"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</row>
    <row r="1735" spans="2:25"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</row>
    <row r="1736" spans="2:25"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</row>
    <row r="1737" spans="2:25"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</row>
    <row r="1738" spans="2:25"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</row>
    <row r="1739" spans="2:25"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</row>
    <row r="1740" spans="2:25"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</row>
    <row r="1741" spans="2:25"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</row>
    <row r="1742" spans="2:25"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</row>
    <row r="1743" spans="2:25"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</row>
    <row r="1744" spans="2:25"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</row>
    <row r="1745" spans="2:25"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</row>
    <row r="1746" spans="2:25"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</row>
    <row r="1747" spans="2:25"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</row>
    <row r="1748" spans="2:25"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DiğerEk</vt:lpstr>
      <vt:lpstr>Çamaşır+</vt:lpstr>
      <vt:lpstr>Çamaşır2+</vt:lpstr>
      <vt:lpstr>Çamaşır3+</vt:lpstr>
      <vt:lpstr>Çamaşır4+</vt:lpstr>
      <vt:lpstr>Çamaşır5+</vt:lpstr>
      <vt:lpstr>Çamaşır6+</vt:lpstr>
      <vt:lpstr>Çamaşır7+</vt:lpstr>
      <vt:lpstr>Veriler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Asus</cp:lastModifiedBy>
  <cp:lastPrinted>2018-12-13T10:27:05Z</cp:lastPrinted>
  <dcterms:created xsi:type="dcterms:W3CDTF">2015-10-09T07:31:36Z</dcterms:created>
  <dcterms:modified xsi:type="dcterms:W3CDTF">2018-12-13T14:48:29Z</dcterms:modified>
</cp:coreProperties>
</file>