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BuÇalışmaKitabı" defaultThemeVersion="124226"/>
  <bookViews>
    <workbookView xWindow="240" yWindow="135" windowWidth="20730" windowHeight="9795" tabRatio="930" firstSheet="1" activeTab="7"/>
  </bookViews>
  <sheets>
    <sheet name="DiğerEk" sheetId="28" r:id="rId1"/>
    <sheet name="Çamaşır+" sheetId="6" r:id="rId2"/>
    <sheet name="Çamaşır2+" sheetId="12" r:id="rId3"/>
    <sheet name="Çamaşır3+" sheetId="13" r:id="rId4"/>
    <sheet name="Çamaşır4+" sheetId="14" r:id="rId5"/>
    <sheet name="Çamaşır5+" sheetId="23" r:id="rId6"/>
    <sheet name="Çamaşır6+" sheetId="25" r:id="rId7"/>
    <sheet name="Çamaşır7+" sheetId="24" r:id="rId8"/>
    <sheet name="Veriler" sheetId="7" r:id="rId9"/>
  </sheets>
  <calcPr calcId="125725"/>
</workbook>
</file>

<file path=xl/calcChain.xml><?xml version="1.0" encoding="utf-8"?>
<calcChain xmlns="http://schemas.openxmlformats.org/spreadsheetml/2006/main">
  <c r="AF108" i="24"/>
  <c r="AF72"/>
  <c r="AF108" i="25"/>
  <c r="AF72"/>
  <c r="AF108" i="23"/>
  <c r="AF72"/>
  <c r="AF108" i="14"/>
  <c r="AF72"/>
  <c r="AF108" i="13"/>
  <c r="AF72"/>
  <c r="AF108" i="6" l="1"/>
  <c r="AF72"/>
  <c r="AF108" i="28"/>
  <c r="AF72"/>
  <c r="AF24" l="1"/>
  <c r="AF94"/>
  <c r="B94"/>
  <c r="AF92"/>
  <c r="B92"/>
  <c r="AF90"/>
  <c r="B90"/>
  <c r="AF88"/>
  <c r="B88"/>
  <c r="AF86"/>
  <c r="B86"/>
  <c r="AF84"/>
  <c r="B84"/>
  <c r="AF82"/>
  <c r="B82"/>
  <c r="B79"/>
  <c r="AF58"/>
  <c r="B58"/>
  <c r="AF56"/>
  <c r="B56"/>
  <c r="AF54"/>
  <c r="B54"/>
  <c r="AF52"/>
  <c r="B52"/>
  <c r="AF50"/>
  <c r="B50"/>
  <c r="AF48"/>
  <c r="B48"/>
  <c r="AF46"/>
  <c r="B46"/>
  <c r="B43"/>
  <c r="AF22"/>
  <c r="B22"/>
  <c r="AF20"/>
  <c r="B20"/>
  <c r="AF18"/>
  <c r="B18"/>
  <c r="AF16"/>
  <c r="B16"/>
  <c r="AF14"/>
  <c r="B14"/>
  <c r="AF12"/>
  <c r="B12"/>
  <c r="AF10"/>
  <c r="B10"/>
  <c r="B7"/>
  <c r="AF96" i="12"/>
  <c r="AF60"/>
  <c r="AF96" i="6" l="1"/>
  <c r="AF60"/>
  <c r="AF94" i="25" l="1"/>
  <c r="B94"/>
  <c r="AF92"/>
  <c r="B92"/>
  <c r="AF90"/>
  <c r="B90"/>
  <c r="AF88"/>
  <c r="B88"/>
  <c r="AF86"/>
  <c r="B86"/>
  <c r="AF84"/>
  <c r="B84"/>
  <c r="AF82"/>
  <c r="B82"/>
  <c r="B79"/>
  <c r="AF58"/>
  <c r="B58"/>
  <c r="AF56"/>
  <c r="B56"/>
  <c r="AF54"/>
  <c r="B54"/>
  <c r="AF52"/>
  <c r="B52"/>
  <c r="AF50"/>
  <c r="B50"/>
  <c r="AF48"/>
  <c r="B48"/>
  <c r="AF46"/>
  <c r="B46"/>
  <c r="B43"/>
  <c r="AF22"/>
  <c r="B22"/>
  <c r="AF20"/>
  <c r="B20"/>
  <c r="AF18"/>
  <c r="B18"/>
  <c r="AF16"/>
  <c r="B16"/>
  <c r="AF14"/>
  <c r="B14"/>
  <c r="AF12"/>
  <c r="B12"/>
  <c r="AF10"/>
  <c r="B10"/>
  <c r="B7"/>
  <c r="AF94" i="24"/>
  <c r="B94"/>
  <c r="AF92"/>
  <c r="B92"/>
  <c r="AF90"/>
  <c r="B90"/>
  <c r="AF88"/>
  <c r="B88"/>
  <c r="AF86"/>
  <c r="B86"/>
  <c r="AF84"/>
  <c r="B84"/>
  <c r="AF82"/>
  <c r="B82"/>
  <c r="B79"/>
  <c r="AF58"/>
  <c r="B58"/>
  <c r="AF56"/>
  <c r="B56"/>
  <c r="AF54"/>
  <c r="B54"/>
  <c r="AF52"/>
  <c r="B52"/>
  <c r="AF50"/>
  <c r="B50"/>
  <c r="AF48"/>
  <c r="B48"/>
  <c r="AF46"/>
  <c r="B46"/>
  <c r="B43"/>
  <c r="AF22"/>
  <c r="B22"/>
  <c r="AF20"/>
  <c r="B20"/>
  <c r="AF18"/>
  <c r="B18"/>
  <c r="AF16"/>
  <c r="B16"/>
  <c r="AF14"/>
  <c r="B14"/>
  <c r="AF12"/>
  <c r="B12"/>
  <c r="AF10"/>
  <c r="B10"/>
  <c r="B7"/>
  <c r="B94" i="23"/>
  <c r="B92"/>
  <c r="AF90"/>
  <c r="B90"/>
  <c r="AF88"/>
  <c r="B88"/>
  <c r="AF86"/>
  <c r="B86"/>
  <c r="AF84"/>
  <c r="B84"/>
  <c r="AF82"/>
  <c r="B82"/>
  <c r="B79"/>
  <c r="AF58"/>
  <c r="B58"/>
  <c r="AF56"/>
  <c r="B56"/>
  <c r="AF54"/>
  <c r="B54"/>
  <c r="AF52"/>
  <c r="B52"/>
  <c r="AF50"/>
  <c r="B50"/>
  <c r="AF48"/>
  <c r="B48"/>
  <c r="AF46"/>
  <c r="B46"/>
  <c r="B43"/>
  <c r="AF22"/>
  <c r="B22"/>
  <c r="AF20"/>
  <c r="B20"/>
  <c r="AF18"/>
  <c r="B18"/>
  <c r="AF16"/>
  <c r="B16"/>
  <c r="AF14"/>
  <c r="B14"/>
  <c r="AF12"/>
  <c r="B12"/>
  <c r="AF10"/>
  <c r="B10"/>
  <c r="B7"/>
  <c r="B94" i="14"/>
  <c r="AF92"/>
  <c r="B92"/>
  <c r="AF90"/>
  <c r="B90"/>
  <c r="AF88"/>
  <c r="B88"/>
  <c r="AF86"/>
  <c r="B86"/>
  <c r="AF84"/>
  <c r="B84"/>
  <c r="AF82"/>
  <c r="B82"/>
  <c r="B79"/>
  <c r="B58" l="1"/>
  <c r="AF56"/>
  <c r="B56"/>
  <c r="AF54"/>
  <c r="B54"/>
  <c r="AF52"/>
  <c r="B52"/>
  <c r="AF50"/>
  <c r="B50"/>
  <c r="AF48"/>
  <c r="B48"/>
  <c r="AF46"/>
  <c r="B46"/>
  <c r="B43"/>
  <c r="B22"/>
  <c r="AF20"/>
  <c r="B20"/>
  <c r="AF18"/>
  <c r="B18"/>
  <c r="AF16"/>
  <c r="B16"/>
  <c r="AF14"/>
  <c r="B14"/>
  <c r="AF12"/>
  <c r="B12"/>
  <c r="AF10"/>
  <c r="B10"/>
  <c r="B7"/>
  <c r="AF94" i="13"/>
  <c r="B94"/>
  <c r="AF92"/>
  <c r="B92"/>
  <c r="AF90"/>
  <c r="B90"/>
  <c r="AF88"/>
  <c r="B88"/>
  <c r="AF86"/>
  <c r="B86"/>
  <c r="AF84"/>
  <c r="B84"/>
  <c r="AF82"/>
  <c r="B82"/>
  <c r="B79"/>
  <c r="AF58"/>
  <c r="B58"/>
  <c r="AF56"/>
  <c r="B56"/>
  <c r="AF54"/>
  <c r="B54"/>
  <c r="AF52"/>
  <c r="B52"/>
  <c r="AF50"/>
  <c r="B50"/>
  <c r="AF48"/>
  <c r="B48"/>
  <c r="AF46"/>
  <c r="B46"/>
  <c r="B43"/>
  <c r="AF22"/>
  <c r="B22"/>
  <c r="AF20"/>
  <c r="B20"/>
  <c r="AF18"/>
  <c r="B18"/>
  <c r="AF16"/>
  <c r="B16"/>
  <c r="AF14"/>
  <c r="B14"/>
  <c r="AF12"/>
  <c r="B12"/>
  <c r="AF10"/>
  <c r="B10"/>
  <c r="B7"/>
  <c r="AF94" i="12"/>
  <c r="B94"/>
  <c r="AF92"/>
  <c r="B92"/>
  <c r="AF90"/>
  <c r="B90"/>
  <c r="AF88"/>
  <c r="B88"/>
  <c r="AF86"/>
  <c r="B86"/>
  <c r="AF84"/>
  <c r="B84"/>
  <c r="AF82"/>
  <c r="B82"/>
  <c r="B79"/>
  <c r="AF58"/>
  <c r="B58"/>
  <c r="AF56"/>
  <c r="B56"/>
  <c r="AF54"/>
  <c r="B54"/>
  <c r="AF52"/>
  <c r="B52"/>
  <c r="AF50"/>
  <c r="B50"/>
  <c r="AF48"/>
  <c r="B48"/>
  <c r="AF46"/>
  <c r="B46"/>
  <c r="B43"/>
  <c r="AF22"/>
  <c r="B22"/>
  <c r="AF20"/>
  <c r="B20"/>
  <c r="AF18"/>
  <c r="B18"/>
  <c r="AF16"/>
  <c r="B16"/>
  <c r="AF14"/>
  <c r="B14"/>
  <c r="AF12"/>
  <c r="B12"/>
  <c r="AF10"/>
  <c r="B10"/>
  <c r="B7"/>
  <c r="B79" i="6" l="1"/>
  <c r="B92"/>
  <c r="B90"/>
  <c r="AF94"/>
  <c r="B94"/>
  <c r="AF92"/>
  <c r="AF90"/>
  <c r="AF88"/>
  <c r="B88"/>
  <c r="AF86"/>
  <c r="B86"/>
  <c r="AF84"/>
  <c r="B84"/>
  <c r="AF82"/>
  <c r="B82"/>
  <c r="B43" l="1"/>
  <c r="B46"/>
  <c r="AF46"/>
  <c r="B48"/>
  <c r="AF48"/>
  <c r="B50"/>
  <c r="AF50"/>
  <c r="B52"/>
  <c r="AF52"/>
  <c r="B54"/>
  <c r="AF54"/>
  <c r="B56"/>
  <c r="AF56"/>
  <c r="B58"/>
  <c r="AF58"/>
  <c r="B10" l="1"/>
  <c r="XFD3" i="7"/>
  <c r="XFD4" s="1"/>
  <c r="B7" i="6"/>
  <c r="AF24"/>
  <c r="AF22"/>
  <c r="AF20"/>
  <c r="AF18"/>
  <c r="AF16"/>
  <c r="AF14"/>
  <c r="B22"/>
  <c r="B20"/>
  <c r="B18"/>
  <c r="B16"/>
  <c r="B14"/>
  <c r="AF12"/>
  <c r="B12"/>
  <c r="AF10"/>
</calcChain>
</file>

<file path=xl/sharedStrings.xml><?xml version="1.0" encoding="utf-8"?>
<sst xmlns="http://schemas.openxmlformats.org/spreadsheetml/2006/main" count="7520" uniqueCount="2162">
  <si>
    <t>PUZZLE NF655 X</t>
  </si>
  <si>
    <t>KOD</t>
  </si>
  <si>
    <t>AÇIKLAMA</t>
  </si>
  <si>
    <t>655 lt. Brüt hacim</t>
  </si>
  <si>
    <t>A+ Enerji Sınıfı</t>
  </si>
  <si>
    <t>Parmak izi bırakmayan Inox</t>
  </si>
  <si>
    <t>Çok amaçlı bölme</t>
  </si>
  <si>
    <t>AKILLI NF620 CSY</t>
  </si>
  <si>
    <t>Akıllı modlar (Ekonomi, Tatil, Parti)</t>
  </si>
  <si>
    <t>Tamperli cam raflar (Kırılmaya dayanıklı)</t>
  </si>
  <si>
    <t>Sesli kapı açık alarmı</t>
  </si>
  <si>
    <t>Boyutlar: 185x91x78 cm</t>
  </si>
  <si>
    <t>Çok yönlü soğutma sistemi</t>
  </si>
  <si>
    <t>Akıllı defrost sistemi</t>
  </si>
  <si>
    <t>Soğutucu LED aydınlatma</t>
  </si>
  <si>
    <t>Akıllı iç LED aydınlatma</t>
  </si>
  <si>
    <t>Hareket Sensörü</t>
  </si>
  <si>
    <t>Dokunmatik kontrol paneli</t>
  </si>
  <si>
    <t>Elektronik kontrol paneli</t>
  </si>
  <si>
    <t>Hızlı soğutma/dondurma modu</t>
  </si>
  <si>
    <t>Akıllı kapı kolu aydınlatma</t>
  </si>
  <si>
    <t>Teleskopik ray sistemli 0 bölmesi</t>
  </si>
  <si>
    <t>Kokuları birbirine karıştırmayan sistem</t>
  </si>
  <si>
    <t>Raylı sistemle açılabilen sebzelik</t>
  </si>
  <si>
    <t>18 kg/24 saat Dondurma kapasitesi</t>
  </si>
  <si>
    <t>620 lt. Brüt hacim</t>
  </si>
  <si>
    <t>Siyah cam yüzey</t>
  </si>
  <si>
    <t>3 Boyutlu soğutma sistemi</t>
  </si>
  <si>
    <t>Cam raftan LED aydınlatma</t>
  </si>
  <si>
    <t>Değiştirilebilir kapı açılış yönü</t>
  </si>
  <si>
    <t>Hareket kolaylığı sağlayan tekerler</t>
  </si>
  <si>
    <t>Buzmatik ve hızlı dondurucu bölme</t>
  </si>
  <si>
    <t>Saklama kabı</t>
  </si>
  <si>
    <t>10 kg/24 saat Dondurma kapasitesi</t>
  </si>
  <si>
    <t>Boyutlar: 195x76x79 cm</t>
  </si>
  <si>
    <t>AKILLI NFY620 X</t>
  </si>
  <si>
    <t>AKILLI NF620 X</t>
  </si>
  <si>
    <t>620 LT NO-FROST BUZDOLABI (Siyah)</t>
  </si>
  <si>
    <t>620 LT NO-FROST BUZDOLABI (Inox)</t>
  </si>
  <si>
    <t>Boyutlar: 196x76x83 cm</t>
  </si>
  <si>
    <t>AKILLI NFY620 P</t>
  </si>
  <si>
    <t>AKILLI NF620 P</t>
  </si>
  <si>
    <t>Parlak beyaz</t>
  </si>
  <si>
    <t>AKILLI NFY580 X</t>
  </si>
  <si>
    <t>AKILLI NF600 X</t>
  </si>
  <si>
    <t>580 lt. Brüt hacim</t>
  </si>
  <si>
    <t>Kahvaltılık aksesuarı</t>
  </si>
  <si>
    <t>Koku filtresi</t>
  </si>
  <si>
    <t>6 kg/24 saat Dondurma kapasitesi</t>
  </si>
  <si>
    <t>Boyutlar: 184x81x79 cm</t>
  </si>
  <si>
    <t>AKILLI NFY580</t>
  </si>
  <si>
    <t>AKILLI NF600</t>
  </si>
  <si>
    <t>Beyaz</t>
  </si>
  <si>
    <t>EKO NF600</t>
  </si>
  <si>
    <t>EKO NFY580</t>
  </si>
  <si>
    <t>600 lt. Brüt hacim</t>
  </si>
  <si>
    <t>Boyutlar: 184x81x77 cm</t>
  </si>
  <si>
    <t>AKILLI NF545 X</t>
  </si>
  <si>
    <t>545 lt. Brüt hacim</t>
  </si>
  <si>
    <t>Yan panellerde yuvarlak LED aydınlatma</t>
  </si>
  <si>
    <t>11 kg/24 saat Dondurma kapasitesi</t>
  </si>
  <si>
    <t>Boyutlar: 195x70x80 cm</t>
  </si>
  <si>
    <t>AKILLI NF545 A++</t>
  </si>
  <si>
    <t>A++ Enerji Sınıfı</t>
  </si>
  <si>
    <t>Saklama kabı (2 adet)</t>
  </si>
  <si>
    <t>AKILLI NFY500 X</t>
  </si>
  <si>
    <t>AKILLI NF500 X</t>
  </si>
  <si>
    <t>500 lt. Brüt hacim</t>
  </si>
  <si>
    <t>5,5 kg/24 saat Dondurma kapasitesi</t>
  </si>
  <si>
    <t>Boyutlar: 184x76x75 cm</t>
  </si>
  <si>
    <t>AKILLI NF520 X</t>
  </si>
  <si>
    <t>655 LT NO-FROST BUZDOLABI (Inox)</t>
  </si>
  <si>
    <t>620 LT NO-FROST BUZDOLABI (Beyaz)</t>
  </si>
  <si>
    <t>580 LT NO-FROST BUZDOLABI (Inox)</t>
  </si>
  <si>
    <t>580 LT NO-FROST BUZDOLABI (Beyaz)</t>
  </si>
  <si>
    <t>600 LT NO-FROST BUZDOLABI (Beyaz)</t>
  </si>
  <si>
    <t>545 LT NO-FROST BUZDOLABI (Inox)</t>
  </si>
  <si>
    <t>545 LT A++ NO-FROST BUZDOLABI (Beyaz)</t>
  </si>
  <si>
    <t>AKILLI NF545</t>
  </si>
  <si>
    <t>545 LT NO-FROST BUZDOLABI (Beyaz)</t>
  </si>
  <si>
    <t>500 LT NO-FROST BUZDOLABI (Inox)</t>
  </si>
  <si>
    <t>520 LT NO-FROST BUZDOLABI (Inox)</t>
  </si>
  <si>
    <t>Boyutlar: 184x70x82 cm</t>
  </si>
  <si>
    <t>500 LT NO-FROST BUZDOLABI (Beyaz)</t>
  </si>
  <si>
    <t>4 kg/24 saat Dondurma kapasitesi</t>
  </si>
  <si>
    <t>Boyutlar: 183x76x72 cm</t>
  </si>
  <si>
    <t>EKO NFY520</t>
  </si>
  <si>
    <t>EKO NF520</t>
  </si>
  <si>
    <t>520 LT NO-FROST BUZDOLABI (Beyaz)</t>
  </si>
  <si>
    <t>520 lt. Brüt hacim</t>
  </si>
  <si>
    <t>Boyutlar: 183x70x79 cm</t>
  </si>
  <si>
    <t>EKO NF480 X</t>
  </si>
  <si>
    <t>EKO NF480</t>
  </si>
  <si>
    <t>EKO NF450</t>
  </si>
  <si>
    <t>480 LT NO-FROST BUZDOLABI (Beyaz)</t>
  </si>
  <si>
    <t>450 LT NO-FROST BUZDOLABI (Beyaz)</t>
  </si>
  <si>
    <t>480 LT NO-FROST BUZDOLABI (Inox)</t>
  </si>
  <si>
    <t>480 lt. Brüt hacim</t>
  </si>
  <si>
    <t>450 lt. Brüt hacim</t>
  </si>
  <si>
    <t>Taze hava teknolojisi</t>
  </si>
  <si>
    <t>Vestel Frost Free soğutma sistemi</t>
  </si>
  <si>
    <t>Hareketli Buzmatik</t>
  </si>
  <si>
    <t>Vestel Vita Depo (Nem kontrol sistemi)</t>
  </si>
  <si>
    <t>Basamaklı sebzelik yüzey tasarımı</t>
  </si>
  <si>
    <t>Soğutucu ve Dondurucu LED aydınlatma</t>
  </si>
  <si>
    <t>Işıklı ve sesli kapı açık alarmı</t>
  </si>
  <si>
    <t>5 kg/24 saat Dondurma kapasitesi</t>
  </si>
  <si>
    <t>Boyutlar: 183x70x72 cm</t>
  </si>
  <si>
    <t>Boyutlar: 173x70x72 cm</t>
  </si>
  <si>
    <t>DESING NFK510 CG</t>
  </si>
  <si>
    <t>510 LT NO-FROST BUZDOLABI (Siyah)</t>
  </si>
  <si>
    <t>510 lt. Brüt hacim</t>
  </si>
  <si>
    <t>Gri cam yüzey</t>
  </si>
  <si>
    <t>Hızlı dondurucu modu</t>
  </si>
  <si>
    <t>14 kg/24 saat Dondurma kapasitesi</t>
  </si>
  <si>
    <t>Boyutlar: 187x70x76 cm</t>
  </si>
  <si>
    <t>DESING NFK510 CSE</t>
  </si>
  <si>
    <t>510 LT NO-FROST BUZDOLABI (Gri)</t>
  </si>
  <si>
    <t>Soğutma aküsü</t>
  </si>
  <si>
    <t>DESING NFK510 CDB</t>
  </si>
  <si>
    <t>510 LT NO-FROST BUZDOLABI (Beyaz)</t>
  </si>
  <si>
    <t>Beyaz cam yüzey</t>
  </si>
  <si>
    <t>510 LT NO-FROST BUZDOLABI (Inox)</t>
  </si>
  <si>
    <t>Su pınarı</t>
  </si>
  <si>
    <t>Boyutlar: 187x70x80 cm</t>
  </si>
  <si>
    <t>AKILLI NFKY510 XS</t>
  </si>
  <si>
    <t>AKILLI NFKY510 X</t>
  </si>
  <si>
    <t>AKILLI NFK510 X</t>
  </si>
  <si>
    <t>EKO NFK510 A++</t>
  </si>
  <si>
    <t>EKO NFKY510 X</t>
  </si>
  <si>
    <t>EKO NFK510 X</t>
  </si>
  <si>
    <t>EKO NFKY510</t>
  </si>
  <si>
    <t>EKO NFK510</t>
  </si>
  <si>
    <t>EKO NF450 G</t>
  </si>
  <si>
    <t>450 LT NO-FROST BUZDOLABI (Gri)</t>
  </si>
  <si>
    <t>Gri</t>
  </si>
  <si>
    <t>EKO NF370</t>
  </si>
  <si>
    <t>370 LT No-FROST BUZDOLABI (Beyaz)</t>
  </si>
  <si>
    <t>Boyutlar: 172x70x72 cm</t>
  </si>
  <si>
    <t>RETRO NFK510</t>
  </si>
  <si>
    <t>RETRO NFK350</t>
  </si>
  <si>
    <t>RETRO SC325</t>
  </si>
  <si>
    <t>RETRO ST330</t>
  </si>
  <si>
    <t>510 LT NO-FROST BUZDOLABI</t>
  </si>
  <si>
    <t>350 LT NO-FROST BUZDOLABI</t>
  </si>
  <si>
    <t>325 LT STATİK BUZDOLABI</t>
  </si>
  <si>
    <t>350 lt. Brüt hacim</t>
  </si>
  <si>
    <t>325 lt. Brüt hacim</t>
  </si>
  <si>
    <t>330 lt. Brüt hacim</t>
  </si>
  <si>
    <t>Renk Seçenekli</t>
  </si>
  <si>
    <t>4,2 kg/24 saat Dondurma kapasitesi</t>
  </si>
  <si>
    <t>Boyutlar: 190x61x74 cm</t>
  </si>
  <si>
    <t>3,5 kg/24 saat Dondurma kapasitesi</t>
  </si>
  <si>
    <t>Boyutlar: 175x61x71 cm</t>
  </si>
  <si>
    <t>2 kg/24 saat Dondurma kapasitesi</t>
  </si>
  <si>
    <t>Boyutlar: 177x61x71 cm</t>
  </si>
  <si>
    <t>Ayarlanabilir cam raf</t>
  </si>
  <si>
    <t>Soğutucu aydınlatma</t>
  </si>
  <si>
    <t>Kapı içi peynir ve tereyağı rafı</t>
  </si>
  <si>
    <t>Turbo Fan</t>
  </si>
  <si>
    <t>Buzmatik</t>
  </si>
  <si>
    <t>Soğutucu raf tipi cam</t>
  </si>
  <si>
    <t>EKO SCY550 G</t>
  </si>
  <si>
    <t>EKO SC550 G</t>
  </si>
  <si>
    <t>EKO SCY550</t>
  </si>
  <si>
    <t>EKO SC550</t>
  </si>
  <si>
    <t>EKO SCY450 G</t>
  </si>
  <si>
    <t>EKO SC450 G</t>
  </si>
  <si>
    <t>550 LT STATİK BUZDOLABI (Gri)</t>
  </si>
  <si>
    <t>550 LT STATİK BUZDOLABI (Beyaz)</t>
  </si>
  <si>
    <t>450 LT STATİK BUZDOLABI (Gri)</t>
  </si>
  <si>
    <t>450 LT STATİK BUZDOLABI (Beyaz)</t>
  </si>
  <si>
    <t>Boyutlar: 183x70x80 cm</t>
  </si>
  <si>
    <t>Boyutlar: 183x70x68 cm</t>
  </si>
  <si>
    <t>EKO SCY450</t>
  </si>
  <si>
    <t>EKO SC450</t>
  </si>
  <si>
    <t>Boyutlar: 160x54x64 cm</t>
  </si>
  <si>
    <t>Boyutlar: 144x54x63 cm</t>
  </si>
  <si>
    <t>300 LT STATİK BUZDOLABI (Beyaz)</t>
  </si>
  <si>
    <t>250 LT STATİK BUZDOLABI (Beyaz)</t>
  </si>
  <si>
    <t>Ayarlanabilir tel raf</t>
  </si>
  <si>
    <t>Soğutucu raf tipi tel</t>
  </si>
  <si>
    <t>EKO ST405</t>
  </si>
  <si>
    <t>405 LT STATİK TEK KAPILI BUZDOLABI (Beyaz)</t>
  </si>
  <si>
    <t>Boyutlar: 174x70x63 cm</t>
  </si>
  <si>
    <t>EKO SB120</t>
  </si>
  <si>
    <t>120 LT STATİK BUZDOLABI (Büro Tipi)</t>
  </si>
  <si>
    <t>90 LT STATİK BUZDOLABI (Büro Tipi)</t>
  </si>
  <si>
    <t>Derin dondurucu bölme</t>
  </si>
  <si>
    <t>Boyutlar: 84x54x63 cm</t>
  </si>
  <si>
    <t>Boyutlar: 82x48x54 cm</t>
  </si>
  <si>
    <t>SD 400 A++</t>
  </si>
  <si>
    <t>Enerji lambası</t>
  </si>
  <si>
    <t>Sıcaklık uyarı lambası</t>
  </si>
  <si>
    <t>Kapak kilidi</t>
  </si>
  <si>
    <t>Kapak lambası 15W</t>
  </si>
  <si>
    <t>17,5 kg/24 saat Dondurma kapasitesi</t>
  </si>
  <si>
    <t>Hızlı dondurucu düğmesi</t>
  </si>
  <si>
    <t>Sepet (2 adet)</t>
  </si>
  <si>
    <t>27 Saatte -18'den -9'ye çıkma süresi</t>
  </si>
  <si>
    <t>Boyutlar: 84,5x149,5x72 cm</t>
  </si>
  <si>
    <t>SD 400 A+</t>
  </si>
  <si>
    <t>Boyutlar: 88,5x130,5x72 cm</t>
  </si>
  <si>
    <t>SD 300 A++</t>
  </si>
  <si>
    <t>SD 300 A+</t>
  </si>
  <si>
    <t>SD 300 A+ DUAL</t>
  </si>
  <si>
    <t>SD 200 A+</t>
  </si>
  <si>
    <t>SD 150 A+</t>
  </si>
  <si>
    <t>290 LT SANDIK TİPİ DERİN DONDURUCU</t>
  </si>
  <si>
    <t>185 LT SANDIK TİPİ DERİN DONDURUCU</t>
  </si>
  <si>
    <t>140 LT SANDIK TİPİ DERİN DONDURUCU</t>
  </si>
  <si>
    <t>380 LT SANDIK TİPİ DERİN DONDURUCU</t>
  </si>
  <si>
    <t>390 LT SANDIK TİPİ DERİN DONDURUCU</t>
  </si>
  <si>
    <t>12,5 kg/24 saat Dondurma kapasitesi</t>
  </si>
  <si>
    <t>Boyutlar: 84,5x115,5x72 cm</t>
  </si>
  <si>
    <t>12 kg/24 saat Dondurma kapasitesi</t>
  </si>
  <si>
    <t>26 Saatte -18'den -9'ye çıkma süresi</t>
  </si>
  <si>
    <t>Boyutlar: 88,5x101,5x72 cm</t>
  </si>
  <si>
    <t>Soğutucu/Dondurucu olarak kullanım</t>
  </si>
  <si>
    <t>8 kg/24 saat Dondurma kapasitesi</t>
  </si>
  <si>
    <t>Sepet (1 adet)</t>
  </si>
  <si>
    <t>32 Saatte -18'den -9'ye çıkma süresi</t>
  </si>
  <si>
    <t>Boyutlar: 84,5x84,5x72 cm</t>
  </si>
  <si>
    <t>7,5 kg/24 saat Dondurma kapasitesi</t>
  </si>
  <si>
    <t>24 Saatte -18'den -9'ye çıkma süresi</t>
  </si>
  <si>
    <t>Boyutlar: 88,5x72,5x72 cm</t>
  </si>
  <si>
    <t>7 kg/24 saat Dondurma kapasitesi</t>
  </si>
  <si>
    <t>21 Saatte -18'den -9'ye çıkma süresi</t>
  </si>
  <si>
    <t>Boyutlar: 88,5x58,5x68 cm</t>
  </si>
  <si>
    <t>SD 400 A+ DUAL</t>
  </si>
  <si>
    <t>SD 200 A+ DUAL</t>
  </si>
  <si>
    <t>CD-L1103 X A+</t>
  </si>
  <si>
    <t>7 ÇEKMECELİ DERİN DONDURUCU (Inox)</t>
  </si>
  <si>
    <t>CD-L1103 W A+</t>
  </si>
  <si>
    <t>CDE-M1102 W A+</t>
  </si>
  <si>
    <t>CD-M1102 W A+</t>
  </si>
  <si>
    <t>7 ÇEKMECELİ DERİN DONDURUCU (Beyaz)</t>
  </si>
  <si>
    <t>6 ÇEKMECELİ DERİN DONDURUCU (Beyaz)</t>
  </si>
  <si>
    <t>3 ÇEKMECELİ DERİN DONDURUCU (Beyaz)</t>
  </si>
  <si>
    <t>550 lt. Brüt hacim</t>
  </si>
  <si>
    <t>300 lt. Brüt hacim</t>
  </si>
  <si>
    <t>250 lt. Brüt hacim</t>
  </si>
  <si>
    <t>405 lt. Brüt hacim</t>
  </si>
  <si>
    <t>120 lt. Brüt hacim</t>
  </si>
  <si>
    <t>90 lt. Brüt hacim</t>
  </si>
  <si>
    <t>380 lt. Brüt hacim</t>
  </si>
  <si>
    <t>390 lt. Brüt hacim</t>
  </si>
  <si>
    <t>290 lt. Brüt hacim</t>
  </si>
  <si>
    <t>185 lt. Brüt hacim</t>
  </si>
  <si>
    <t>140 lt. Brüt hacim</t>
  </si>
  <si>
    <t>220 lt. Brüt hacim</t>
  </si>
  <si>
    <t>5 adet derin dondurucu çekmecesi</t>
  </si>
  <si>
    <t>4 adet derin dondurucu çekmecesi</t>
  </si>
  <si>
    <t>3 adet derin dondurucu çekmecesi</t>
  </si>
  <si>
    <t>2 adet kapaklı derin dondurucu bölmesi</t>
  </si>
  <si>
    <t>Ayarlanabilir ayaklar</t>
  </si>
  <si>
    <t>26 kg/24 saat Dondurma kapasitesi</t>
  </si>
  <si>
    <t>Boyutlar: 184x60x70 cm</t>
  </si>
  <si>
    <t>Ledli gösterge paneli</t>
  </si>
  <si>
    <t>Düşük sıcaklık uyarısı (Görsel)</t>
  </si>
  <si>
    <t>15 kg/24 saat Dondurma kapasitesi</t>
  </si>
  <si>
    <t>Boyutlar: 84x54x65 cm</t>
  </si>
  <si>
    <t>BY 101-S</t>
  </si>
  <si>
    <t>SU PINARI</t>
  </si>
  <si>
    <t>VLP-4000</t>
  </si>
  <si>
    <t>ŞARAP SOĞUTUCUSU</t>
  </si>
  <si>
    <t>2,42 lt. Soğuk su tankı</t>
  </si>
  <si>
    <t>0,8 lt. Sıcak su tankı</t>
  </si>
  <si>
    <t>2 musluklu</t>
  </si>
  <si>
    <t>2 lt/sa soğutma kapasitesi</t>
  </si>
  <si>
    <t>5 lt/sa ısıtma kapasitesi</t>
  </si>
  <si>
    <t>Paslanmaz çelik su tankı</t>
  </si>
  <si>
    <t>Boyutlar: 86x30x30 cm</t>
  </si>
  <si>
    <t>Gümüş</t>
  </si>
  <si>
    <t>Önerilen şişe kapasitesi: 40</t>
  </si>
  <si>
    <t>Elektronik sıcaklık kontrol</t>
  </si>
  <si>
    <t>4 adet raf (3 tam 1 yarım ahşap)</t>
  </si>
  <si>
    <t>Paslanmaz çelik kapı</t>
  </si>
  <si>
    <t>LED iç aydınlatma</t>
  </si>
  <si>
    <t>Siyah gövde</t>
  </si>
  <si>
    <t>Ayarlanabilir ısı kademesi</t>
  </si>
  <si>
    <t>Titreşimsiz saklama</t>
  </si>
  <si>
    <t>Özel izolasyonlu cam kapılar</t>
  </si>
  <si>
    <t>İç sıcaklık: 5 / -18</t>
  </si>
  <si>
    <t>İdeal hava nem oranı</t>
  </si>
  <si>
    <t>İç nem: &gt;65% RH</t>
  </si>
  <si>
    <t>Boyutlar: 84x50x59 cm</t>
  </si>
  <si>
    <t>AKILLI 9614 TST</t>
  </si>
  <si>
    <t>AKILLI 9614 TKT</t>
  </si>
  <si>
    <t>9 kg yıkama kapasitesi</t>
  </si>
  <si>
    <t>6 kg kurutma kapasitesi</t>
  </si>
  <si>
    <t>1400 devir sıkma kapasitesi</t>
  </si>
  <si>
    <t>Bumerang gövde</t>
  </si>
  <si>
    <t>İnci kazan</t>
  </si>
  <si>
    <t>Akıllı ekran</t>
  </si>
  <si>
    <t>Yük ve deterjan sensörü</t>
  </si>
  <si>
    <t>Alerji uzmanı program</t>
  </si>
  <si>
    <t>Yorgan programı</t>
  </si>
  <si>
    <t>Yıka ve kurut: 29 dk.</t>
  </si>
  <si>
    <t>Kireç kalkanı teknolojisi</t>
  </si>
  <si>
    <t>Eko Time/Finish Time modu</t>
  </si>
  <si>
    <t>A enerji sınıfı</t>
  </si>
  <si>
    <t>Kazan temizleme programı</t>
  </si>
  <si>
    <t>Yarım yük fonksiyonu</t>
  </si>
  <si>
    <t>Siyah</t>
  </si>
  <si>
    <t>Kırmızı</t>
  </si>
  <si>
    <t>Inox</t>
  </si>
  <si>
    <t>AKILLI 9614 TE</t>
  </si>
  <si>
    <t>AKILLI 9614 TT</t>
  </si>
  <si>
    <t>10 YIL MOTOR GARANTİSİ</t>
  </si>
  <si>
    <t>LCD Ekran</t>
  </si>
  <si>
    <t>HIZLI 9812 TKE</t>
  </si>
  <si>
    <t>9 KG ÇAMAŞIR MAKİNESİ</t>
  </si>
  <si>
    <t>9 KG KURUTMALI ÇAMAŞIR MAKİNESİ</t>
  </si>
  <si>
    <t>HIZLI 9812 TSE</t>
  </si>
  <si>
    <t>HIZLI 9812 TGE</t>
  </si>
  <si>
    <t>HIZLI 9812 TE</t>
  </si>
  <si>
    <t>A+++ Enerji Sınıfı</t>
  </si>
  <si>
    <t>12 dk. hızlı yıkama programı</t>
  </si>
  <si>
    <t>1200 devir sıkma kapasitesi</t>
  </si>
  <si>
    <t>Twinjet Plus teknolojisi</t>
  </si>
  <si>
    <t>Alerji uzmanı programı</t>
  </si>
  <si>
    <t>Perde yıkama programı</t>
  </si>
  <si>
    <t>Narinler/Elde yıkama programı</t>
  </si>
  <si>
    <t>Büyük akıllı kapı</t>
  </si>
  <si>
    <t>AKILLI 7512 TL</t>
  </si>
  <si>
    <t>7 KG KURUTMALI ÇAMAŞIR MAKİNESİ</t>
  </si>
  <si>
    <t>7 kg yıkama kapasitesi</t>
  </si>
  <si>
    <t>5 kg kurutma kapasitesi</t>
  </si>
  <si>
    <t>EKO 9710 TGL</t>
  </si>
  <si>
    <t>HIZLI 9812 TTE</t>
  </si>
  <si>
    <t>HIZLI 9812 TME</t>
  </si>
  <si>
    <t>HIZLI 9812 TPE</t>
  </si>
  <si>
    <t>HIZLI 9812 TYE</t>
  </si>
  <si>
    <t>Toprak</t>
  </si>
  <si>
    <t>Pembe</t>
  </si>
  <si>
    <t>Mavi</t>
  </si>
  <si>
    <t>Yeşil</t>
  </si>
  <si>
    <t>1000 devir sıkma kapasitesi</t>
  </si>
  <si>
    <t>HIZLI 8812 TGE</t>
  </si>
  <si>
    <t>HIZLI 8811 TE</t>
  </si>
  <si>
    <t>8 KG ÇAMAŞIR MAKİNESİ</t>
  </si>
  <si>
    <t>8 kg yıkama kapasitesi</t>
  </si>
  <si>
    <t>15 dk. hızlı yıkama programı</t>
  </si>
  <si>
    <t>Akıllı kontrol düğmesi</t>
  </si>
  <si>
    <t>Pyrojet teknolojisi</t>
  </si>
  <si>
    <t>Manyetik BLDC motor</t>
  </si>
  <si>
    <t>Akıllı full grafik ekran</t>
  </si>
  <si>
    <t>Leke seçimi/22 Leke çıkarma programı</t>
  </si>
  <si>
    <t>Kireç kalkanı</t>
  </si>
  <si>
    <t>51 cm Dev ön kapak</t>
  </si>
  <si>
    <t>LED Ekran</t>
  </si>
  <si>
    <t>HIZLI 7810 TGE</t>
  </si>
  <si>
    <t>7 KG ÇAMAŞIR MAKİNESİ</t>
  </si>
  <si>
    <t>HIZLI 7811 TE</t>
  </si>
  <si>
    <t>EKO 7710 CGL</t>
  </si>
  <si>
    <t>Zaman erteleme seçeneği</t>
  </si>
  <si>
    <t>15 farklı yıkama seçeneği</t>
  </si>
  <si>
    <t>EKO 6708 T</t>
  </si>
  <si>
    <t>6 KG ÇAMAŞIR MAKİNESİ</t>
  </si>
  <si>
    <t>5 KG ÇAMAŞIR MAKİNESİ</t>
  </si>
  <si>
    <t>6 kg yıkama kapasitesi</t>
  </si>
  <si>
    <t>5 kg yıkama kapasitesi</t>
  </si>
  <si>
    <t>800 devir sıkma kapasitesi</t>
  </si>
  <si>
    <t>Devir sıcaklık seçimi</t>
  </si>
  <si>
    <t>EKO 6710 TL</t>
  </si>
  <si>
    <t>55CA9500</t>
  </si>
  <si>
    <t>Dahili HD uydu alıcısı</t>
  </si>
  <si>
    <t>Ultra Dynamic Contrast</t>
  </si>
  <si>
    <t>Pixellence Görüntü İyileştirme</t>
  </si>
  <si>
    <t>Dahili Karasal dijital alıcısı</t>
  </si>
  <si>
    <t>Super Motion Rate 1000 Hz</t>
  </si>
  <si>
    <t>Dahili WiFi</t>
  </si>
  <si>
    <t>4 HDMI, 3 USB bağlantı</t>
  </si>
  <si>
    <t>Yüksek ses gücü</t>
  </si>
  <si>
    <t>84UHD9599</t>
  </si>
  <si>
    <t>55" (140 cm) UHD LED Ekran</t>
  </si>
  <si>
    <t>84" (213 cm) UHD LED Ekran</t>
  </si>
  <si>
    <t>3D Kavisli Ekran (3840x2160)</t>
  </si>
  <si>
    <t>Akıllı tavsiye, Akıllı rehber</t>
  </si>
  <si>
    <t>Normal çerçeve</t>
  </si>
  <si>
    <t>3D Ekran (3840x2160)</t>
  </si>
  <si>
    <t>Super Motion Rate 600 Hz</t>
  </si>
  <si>
    <t>4 HDMI, 4 USB bağlantı</t>
  </si>
  <si>
    <t>Salıncaklı çerçeve</t>
  </si>
  <si>
    <t>55UA9200</t>
  </si>
  <si>
    <t>Çifte ekran, çifte eğlence</t>
  </si>
  <si>
    <t>Süper ince çerçeve</t>
  </si>
  <si>
    <t>65UA9200</t>
  </si>
  <si>
    <t>50UA9200</t>
  </si>
  <si>
    <t>Smart TV, Vestel Smart Center</t>
  </si>
  <si>
    <t>65" (165 cm) UHD LED Ekran</t>
  </si>
  <si>
    <t>50" (127 cm) UHD LED Ekran</t>
  </si>
  <si>
    <t>47PF9090</t>
  </si>
  <si>
    <t>55PF9090</t>
  </si>
  <si>
    <t>47" (120 cm) FULL HD LED Ekran</t>
  </si>
  <si>
    <t>55" (140 cm) FULL HD LED Ekran</t>
  </si>
  <si>
    <t>3D Ekran (1920x1080)</t>
  </si>
  <si>
    <t>Çerçevesiz</t>
  </si>
  <si>
    <t>42PF8575</t>
  </si>
  <si>
    <t>48PF8575</t>
  </si>
  <si>
    <t>50PF8575</t>
  </si>
  <si>
    <t>55PF8575</t>
  </si>
  <si>
    <t>65FA8500</t>
  </si>
  <si>
    <t>42" (106 cm) FULL HD LED Ekran</t>
  </si>
  <si>
    <t>48" (122 cm) FULL HD LED Ekran</t>
  </si>
  <si>
    <t>50" (127 cm) FULL HD LED Ekran</t>
  </si>
  <si>
    <t>65" (165 cm) FULL HD LED Ekran</t>
  </si>
  <si>
    <t>Super Motion Rate 800 Hz</t>
  </si>
  <si>
    <t>4 HDMI, 2 USB bağlantı</t>
  </si>
  <si>
    <t>42FA8200</t>
  </si>
  <si>
    <t>48FA8200</t>
  </si>
  <si>
    <t>32PH8075</t>
  </si>
  <si>
    <t>42PF8175</t>
  </si>
  <si>
    <t>50FA8200</t>
  </si>
  <si>
    <t>32" (82 cm) FULL HD LED Ekran</t>
  </si>
  <si>
    <t>Super Motion Rate 400 Hz</t>
  </si>
  <si>
    <t>2 HDMI, 2 USB bağlantı</t>
  </si>
  <si>
    <t>4 adet 3D, 2 adet çift ekran gözlüğü</t>
  </si>
  <si>
    <t>2 adet 3D gözlüğü</t>
  </si>
  <si>
    <t>65PF7575</t>
  </si>
  <si>
    <t>32PF7175B</t>
  </si>
  <si>
    <t>42PF7175B</t>
  </si>
  <si>
    <t>50PF7175B</t>
  </si>
  <si>
    <t>42FA7500</t>
  </si>
  <si>
    <t>48FA7500</t>
  </si>
  <si>
    <t>42PF7175</t>
  </si>
  <si>
    <t>32PF7175</t>
  </si>
  <si>
    <t>50PF7175</t>
  </si>
  <si>
    <t>55" 4K UHD 3D SMART LED TV</t>
  </si>
  <si>
    <t>55" 4K 3D SMART CURVED TV</t>
  </si>
  <si>
    <t>84" 4K UHD SALINCAKLI TV</t>
  </si>
  <si>
    <t>65" 4K UHD 3D SMART LED TV</t>
  </si>
  <si>
    <t>50" 4K UHD 3D SMART LED TV</t>
  </si>
  <si>
    <t>47" 3D SMART LED TV</t>
  </si>
  <si>
    <t>55" 3D SMART LED TV</t>
  </si>
  <si>
    <t>42" 3D SMART LED TV</t>
  </si>
  <si>
    <t>48" 3D SMART LED TV</t>
  </si>
  <si>
    <t>50" 3D SMART LED TV</t>
  </si>
  <si>
    <t>65" 3D SMART LED TV</t>
  </si>
  <si>
    <t>32" 3D SMART LED TV</t>
  </si>
  <si>
    <t>65" SMART LED TV</t>
  </si>
  <si>
    <t>32" SMART LED TV</t>
  </si>
  <si>
    <t>42" SMART LED TV</t>
  </si>
  <si>
    <t>50" SMART LED TV</t>
  </si>
  <si>
    <t>48" SMART LED TV</t>
  </si>
  <si>
    <t>Full HD Ekran (1920x1080)</t>
  </si>
  <si>
    <t>4 adet 3D gözlüğü</t>
  </si>
  <si>
    <t>3 HDMI, 2 USB bağlantı</t>
  </si>
  <si>
    <t>32PF7070</t>
  </si>
  <si>
    <t>40FA7100</t>
  </si>
  <si>
    <t>40PF7120</t>
  </si>
  <si>
    <t>40PF7070</t>
  </si>
  <si>
    <t>49FA7000</t>
  </si>
  <si>
    <t>50PF7070</t>
  </si>
  <si>
    <t>40" SMART LED TV</t>
  </si>
  <si>
    <t>49" SMART LED TV</t>
  </si>
  <si>
    <t>49" (124 cm) FULL HD LED Ekran</t>
  </si>
  <si>
    <t>40" (102 cm) FULL HD LED Ekran</t>
  </si>
  <si>
    <t>49FA5000</t>
  </si>
  <si>
    <t>49" SATALLITE LED TV</t>
  </si>
  <si>
    <t>2 HDMI, 1 USB bağlantı</t>
  </si>
  <si>
    <t>İnce çerçeve</t>
  </si>
  <si>
    <t>24HA5100</t>
  </si>
  <si>
    <t>32HA5100</t>
  </si>
  <si>
    <t>42FA5100</t>
  </si>
  <si>
    <t>22PF5065</t>
  </si>
  <si>
    <t>39PF5065</t>
  </si>
  <si>
    <t>24PH5030</t>
  </si>
  <si>
    <t>24" SATALLITE LED TV</t>
  </si>
  <si>
    <t>32" SATALLITE LED TV</t>
  </si>
  <si>
    <t>42" SATALLITE LED TV</t>
  </si>
  <si>
    <t>22" SATALLITE LED TV</t>
  </si>
  <si>
    <t>39" SATALLITE LED TV</t>
  </si>
  <si>
    <t>24" (61 cm) HD LED Ekran</t>
  </si>
  <si>
    <t>32" (82 cm) HD LED Ekran</t>
  </si>
  <si>
    <t>22" (56 cm) FULL HD LED Ekran</t>
  </si>
  <si>
    <t>39" (99 cm) FULL HD LED Ekran</t>
  </si>
  <si>
    <t>1 HDMI, 1 USB bağlantı</t>
  </si>
  <si>
    <t>40PF3025</t>
  </si>
  <si>
    <t>40FA3000</t>
  </si>
  <si>
    <t>40" PERFORMANCE LED TV</t>
  </si>
  <si>
    <t>22VF3025</t>
  </si>
  <si>
    <t>20VH3032</t>
  </si>
  <si>
    <t>22PF5021L</t>
  </si>
  <si>
    <t>22PF5021B</t>
  </si>
  <si>
    <t>22PF5021K</t>
  </si>
  <si>
    <t>22PF5021P</t>
  </si>
  <si>
    <t>32" PERFORMANCE LED TV</t>
  </si>
  <si>
    <t>22" PERFORMANCE LED TV</t>
  </si>
  <si>
    <t>20" PERFORMANCE LED TV</t>
  </si>
  <si>
    <t>22" COLOR DVD LED TV</t>
  </si>
  <si>
    <t>20" (51 cm) HD LED Ekran</t>
  </si>
  <si>
    <t>HD Ready Ekran (1366x768)</t>
  </si>
  <si>
    <t>Super Dynamic Contrast</t>
  </si>
  <si>
    <t>PC girişi</t>
  </si>
  <si>
    <t>Kulaklık çıkışı</t>
  </si>
  <si>
    <t>Hızlı tepkime süresi</t>
  </si>
  <si>
    <t>BLUETOOTH MİNİ HOPARLÖR</t>
  </si>
  <si>
    <t>DESIBEL H300</t>
  </si>
  <si>
    <t>DESIBEL K500</t>
  </si>
  <si>
    <t>BLUETOOTH KULAKLIK</t>
  </si>
  <si>
    <t>Bluetooth ile kablosuz bağlantı</t>
  </si>
  <si>
    <t>Kulağı kavrayan ergonomik tasarım</t>
  </si>
  <si>
    <t>Güçlü bas performansı</t>
  </si>
  <si>
    <t>10 saate kadar müzik dinleme</t>
  </si>
  <si>
    <t>30 ün Standby süresi</t>
  </si>
  <si>
    <t>USB ile şarj edebilme</t>
  </si>
  <si>
    <t>Ayarlanabilen baş bandı</t>
  </si>
  <si>
    <t>Katlanabilir tasarım</t>
  </si>
  <si>
    <t>Aux-in ile kablolu kullanım</t>
  </si>
  <si>
    <t>Hediye taşıma çantası</t>
  </si>
  <si>
    <t>Ses yalıtımı, Net ses akışı</t>
  </si>
  <si>
    <t>Şık ve dikkat çekici tasarım</t>
  </si>
  <si>
    <t>Dahili mikrofon ile kablosuz görüşme</t>
  </si>
  <si>
    <t>Aux-out ile diğer cihazlara ses aktarımı</t>
  </si>
  <si>
    <t>10 PROGRAMLI BULAŞIK MAKİNESİ</t>
  </si>
  <si>
    <t>A+++ (-%20) Enerji performansı</t>
  </si>
  <si>
    <t>A Yıkama ve kurutma performansı</t>
  </si>
  <si>
    <t>44 dB ses seviyesi</t>
  </si>
  <si>
    <t>Eco 5.5 (5,5 lt. su tüketimi) Özel Program</t>
  </si>
  <si>
    <t>14 Kişilik kapasite</t>
  </si>
  <si>
    <t>Üçüncü sepet</t>
  </si>
  <si>
    <t>Yüksekliği ayarlanabilir üst sepet</t>
  </si>
  <si>
    <t>Dual prowash</t>
  </si>
  <si>
    <t>Smartwash &amp; Ecowash</t>
  </si>
  <si>
    <t>Ekstra Hijyen/Kuru/Sessiz/Hızlı</t>
  </si>
  <si>
    <t>JetWash (18 dk. Süper hızlı yıkama)</t>
  </si>
  <si>
    <t>Auto-door Teknolojisi</t>
  </si>
  <si>
    <t>Inverter motor (BLDC) teknolojisi</t>
  </si>
  <si>
    <t>8 PROGRAMLI BULAŞIK MAKİNESİ</t>
  </si>
  <si>
    <t>A+++ Enerji sınıfı</t>
  </si>
  <si>
    <t>15 Kişilik kapasite</t>
  </si>
  <si>
    <t>9 lt.  Su tüketimi</t>
  </si>
  <si>
    <t>Kayar çatal/kaşık sepeti</t>
  </si>
  <si>
    <t>Ekstra Sessiz/Hızlı</t>
  </si>
  <si>
    <t>6 PROGRAMLI BULAŞIK MAKİNESİ</t>
  </si>
  <si>
    <t>A++ Enerji sınıfı</t>
  </si>
  <si>
    <t>45 dB ses seviyesi</t>
  </si>
  <si>
    <t>12 Kişilik kapasite</t>
  </si>
  <si>
    <t>Ekstra Hijyen/Kuru</t>
  </si>
  <si>
    <t>Auto Tablet opsiyonu</t>
  </si>
  <si>
    <t>İç aydınlatma</t>
  </si>
  <si>
    <t>Bluetooth, Dahili WiFi</t>
  </si>
  <si>
    <t>49FA3000</t>
  </si>
  <si>
    <t>49" PERFORMANCE LED TV</t>
  </si>
  <si>
    <t>50FA7500</t>
  </si>
  <si>
    <t>50FA7500B</t>
  </si>
  <si>
    <t>Beyaz Süper ince çerçeve</t>
  </si>
  <si>
    <t>24VF3045</t>
  </si>
  <si>
    <t>24" PERFORMANCE LED TV</t>
  </si>
  <si>
    <t>24" (61 cm) FULL HD LED Ekran</t>
  </si>
  <si>
    <t>Lila Normal çerçeve</t>
  </si>
  <si>
    <t>Kırmızı Normal çerçeve</t>
  </si>
  <si>
    <t>Beyaz Normal çerçeve</t>
  </si>
  <si>
    <t>Pembe Normal çerçeve</t>
  </si>
  <si>
    <t>INOX ANKASTRE OCAK</t>
  </si>
  <si>
    <t>INOX ANKASTRE FIRIN</t>
  </si>
  <si>
    <t>58 lt. İç hacim</t>
  </si>
  <si>
    <t>A Enerji sınıfı</t>
  </si>
  <si>
    <t>5 Pişirme Fonksiyonu</t>
  </si>
  <si>
    <t>Fırın içi aydınlatma</t>
  </si>
  <si>
    <t>1 Adet Izgara</t>
  </si>
  <si>
    <t>Yandan düğmeli kontrol sistemi</t>
  </si>
  <si>
    <t>Gaz kontrol düğmesinden ateşleme</t>
  </si>
  <si>
    <t>Gaz emniyet sistemi</t>
  </si>
  <si>
    <t>Parlak emaye ızgara</t>
  </si>
  <si>
    <t>60 cm</t>
  </si>
  <si>
    <t>Cezvelik</t>
  </si>
  <si>
    <t>E Enerji sınıfı</t>
  </si>
  <si>
    <t>Duvar tipi</t>
  </si>
  <si>
    <t>270 m3/saat Emiş gücü</t>
  </si>
  <si>
    <t>3 Kademe</t>
  </si>
  <si>
    <t>Mekanik kontrol</t>
  </si>
  <si>
    <t>Çok katlı yıkanabilir alüminyum kaset filtre</t>
  </si>
  <si>
    <t>Geri dönüş önleme sistemi</t>
  </si>
  <si>
    <t>47 dB ses seviyesi</t>
  </si>
  <si>
    <t>Ekstra Hijyen</t>
  </si>
  <si>
    <t>Başlangıç zamanı erteleme</t>
  </si>
  <si>
    <t>Az bulaşık seçeneği</t>
  </si>
  <si>
    <t>LCD Gösterge</t>
  </si>
  <si>
    <t>5 PROGRAMLI BULAŞIK MAKİNESİ</t>
  </si>
  <si>
    <t>Hızlı 30 dakika yıkama programı</t>
  </si>
  <si>
    <t>Yüksekliği ayarlanabilen fincan rafı (4 Adet)</t>
  </si>
  <si>
    <t>Hijyen 70 C yıkama programı</t>
  </si>
  <si>
    <t>A+ Enerji sınıfı</t>
  </si>
  <si>
    <t>Siyah Cam kapak</t>
  </si>
  <si>
    <t>Beyaz Cam kapak</t>
  </si>
  <si>
    <t>Modüler çatal/kaşık sepeti</t>
  </si>
  <si>
    <t>Boşken yüksekliği ayarlanabilir üst sepet</t>
  </si>
  <si>
    <t>Tuz ve Parlatıcı göstergesi</t>
  </si>
  <si>
    <t>49 dB ses seviyesi</t>
  </si>
  <si>
    <t>Katlanabilir tel (4 üst, 4 alt sepette)</t>
  </si>
  <si>
    <t>Katlanabilir tel (4 alt sepette)</t>
  </si>
  <si>
    <t>50 dk. Süper yıkama programı</t>
  </si>
  <si>
    <t>LED Program takip göstergesi</t>
  </si>
  <si>
    <t>4 PROGRAMLI BULAŞIK MAKİNESİ</t>
  </si>
  <si>
    <t>3 PROGRAMLI BULAŞIK MAKİNESİ</t>
  </si>
  <si>
    <t>2 PROGRAMLI BULAŞIK MAKİNESİ</t>
  </si>
  <si>
    <t>Yüksekliği ayarlanabilen fincan rafı (2 Adet)</t>
  </si>
  <si>
    <t>Katlanabilir tel (4 üst, 2 alt sepette)</t>
  </si>
  <si>
    <t>Su taşma emniyet sistemi</t>
  </si>
  <si>
    <t>Katlanabilir tel (2 alt sepette)</t>
  </si>
  <si>
    <t>Fincan rafı (2 Adet)</t>
  </si>
  <si>
    <t>Metal filtre</t>
  </si>
  <si>
    <t>Paslanmaz çelik iç gövde</t>
  </si>
  <si>
    <t>Eco 50 C yıkama programı</t>
  </si>
  <si>
    <t>Yoğun 60 C yıkama programı</t>
  </si>
  <si>
    <t>9 PROGRAMLI BULAŞIK MAKİNESİ</t>
  </si>
  <si>
    <t>370 lt. Brüt hacim</t>
  </si>
  <si>
    <t>Katlanabilir tel (4 üst sepette)</t>
  </si>
  <si>
    <t>Çocuk kilidi</t>
  </si>
  <si>
    <t>AKILLI ANKASTRE DAVLUMBAZ</t>
  </si>
  <si>
    <t>AKILLI ANKASTRE OCAK</t>
  </si>
  <si>
    <t>AKILLI ANKASTRE FIRIN</t>
  </si>
  <si>
    <t>B Enerji sınıfı</t>
  </si>
  <si>
    <t>615 m3/saat emiş gücü</t>
  </si>
  <si>
    <t>5 Kademe</t>
  </si>
  <si>
    <t>Maksimum güçte Ultra sessiz Performans</t>
  </si>
  <si>
    <t>TCT-LCD Animasyonlu ekran</t>
  </si>
  <si>
    <t>Cam üstü dokunmatik kontrol</t>
  </si>
  <si>
    <t>Kontrol paneli çocuk kilidi</t>
  </si>
  <si>
    <t>Indiksiyon çifte ısıtma</t>
  </si>
  <si>
    <t>İki ocak gözünü eş zamanlı yönetme</t>
  </si>
  <si>
    <t>Kızartma fonksiyonu</t>
  </si>
  <si>
    <t>Kaynatma fonksiyonu</t>
  </si>
  <si>
    <t>Sıcak tuma fonksiyonu</t>
  </si>
  <si>
    <t>Çikolata eritme fonksiyonu</t>
  </si>
  <si>
    <t>69 lt. İç hacim</t>
  </si>
  <si>
    <t>Yemek tarifleriyle uygulama desteği</t>
  </si>
  <si>
    <t>Profesyonel şefler tarafından hazırlanan</t>
  </si>
  <si>
    <t>150 yemek pişirme fonksiyonu</t>
  </si>
  <si>
    <t>Akıllı ürün ailesi uygulaması ile</t>
  </si>
  <si>
    <t>WiFi entegrasyonu</t>
  </si>
  <si>
    <t>SİYAH ANKASTRE FIRIN</t>
  </si>
  <si>
    <t>BEYAZ ANKASTRE FIRIN</t>
  </si>
  <si>
    <t>Multifonksiyon</t>
  </si>
  <si>
    <t>Visio Touch Kontrol</t>
  </si>
  <si>
    <t>8 Pişirme fonksiyonu</t>
  </si>
  <si>
    <t>Kolay temizlenir gri emaye iç yüzey</t>
  </si>
  <si>
    <t>Buharlı temizleme özelliği</t>
  </si>
  <si>
    <t>Sökülebilir iç camlı fırın kapısı</t>
  </si>
  <si>
    <t>3 kat cam fırın kapağı</t>
  </si>
  <si>
    <t>Soğuk kapak özelliği</t>
  </si>
  <si>
    <t>Gömülebilir ışıklı düğme</t>
  </si>
  <si>
    <t>1 adet derin, 1 adet sığ tepsi</t>
  </si>
  <si>
    <t>1 Adet Izgara, 1 adet küçük tepsi</t>
  </si>
  <si>
    <t>Tavuk çevirme ve şiş kebap aparatı</t>
  </si>
  <si>
    <t>1 adet tel, 1 adet teleskobik raf</t>
  </si>
  <si>
    <t>8 fırın fonksiyonu</t>
  </si>
  <si>
    <t>Dijital zamanlayıcı</t>
  </si>
  <si>
    <t>Tel raf</t>
  </si>
  <si>
    <t>Katalitik temizleme</t>
  </si>
  <si>
    <t>Gömülebilir paslanmaz çelik düğmeler</t>
  </si>
  <si>
    <t>1 Adet Izgara, 1 adet Tavuk çevirme aparatı</t>
  </si>
  <si>
    <t>Mekanik zamanlayıcı</t>
  </si>
  <si>
    <t>Kolay temizlenir siyah emaye iç yüzey</t>
  </si>
  <si>
    <t>Elektroturbo</t>
  </si>
  <si>
    <t>5 Pişirme fonksiyonu</t>
  </si>
  <si>
    <t>ANKASTRE MİKRODALGA FIRIN</t>
  </si>
  <si>
    <t>25 lt. İç hacim</t>
  </si>
  <si>
    <t>900 W Mikrodalga gücü</t>
  </si>
  <si>
    <t>1000 W Izgara gücü</t>
  </si>
  <si>
    <t>Dijital saat</t>
  </si>
  <si>
    <t>Gömülebilir düğme</t>
  </si>
  <si>
    <t>Paslanmaz çelik Dış/İç gövde</t>
  </si>
  <si>
    <t>5 Kademe mikrodalga ayarı</t>
  </si>
  <si>
    <t>Izgara ve Mikrodalga kombinasyon programları</t>
  </si>
  <si>
    <t>8 adet Pişirma Programı/Menüsü</t>
  </si>
  <si>
    <t>Hızlı pişirme</t>
  </si>
  <si>
    <t>Ağırlığa ve süreye göre buz çözme</t>
  </si>
  <si>
    <t>Düğme ile yana açılan kapı</t>
  </si>
  <si>
    <t>20 lt. İç hacim</t>
  </si>
  <si>
    <t>800 W Mikrodalga gücü</t>
  </si>
  <si>
    <t>Ekran çocuk kilidi</t>
  </si>
  <si>
    <t>SİYAH ANKASTRE OCAK</t>
  </si>
  <si>
    <t>2 Gözü gazlı, 2 Gözü indüksiyon</t>
  </si>
  <si>
    <t>İndüksiyon gözler için çocuk kilidi,</t>
  </si>
  <si>
    <t>İndüksiyon gözlerde hızlı ısıtma,</t>
  </si>
  <si>
    <t>Tencere tanıma, Pişirme süresi ayarı</t>
  </si>
  <si>
    <t>Yandan düğmeli ve dokunmatik kontrol</t>
  </si>
  <si>
    <t>Sıcak yüzey ikaz lambası</t>
  </si>
  <si>
    <t>Döküm cezvelik</t>
  </si>
  <si>
    <t>Pişirme süresini bekletme</t>
  </si>
  <si>
    <t>4 Gözü İndüksiyon ocak</t>
  </si>
  <si>
    <t>Önden dokunmatik sürüklenebilir kontrol</t>
  </si>
  <si>
    <t>Çocuk kilidi ve tuş kilidi</t>
  </si>
  <si>
    <t>Hızlı ısıtma özelliği</t>
  </si>
  <si>
    <t>Tencere tanıma özelliği</t>
  </si>
  <si>
    <t>Zamanlayıcı ve sesli ikaz</t>
  </si>
  <si>
    <t>Pişirme süresi ayarı</t>
  </si>
  <si>
    <t>Temizleme spatulası</t>
  </si>
  <si>
    <t>4 Gözü Vitro seramik ocak</t>
  </si>
  <si>
    <t>Önden dokunmatik kontrol</t>
  </si>
  <si>
    <t>Hare göz</t>
  </si>
  <si>
    <t>Paslanmaz çelik kapaklı düğme</t>
  </si>
  <si>
    <t>3 Gözü gazlı, 1 Gözü elektrikli ocak</t>
  </si>
  <si>
    <t>Önden düğmeli kontrol</t>
  </si>
  <si>
    <t>Tekli parlak emaye ızgara</t>
  </si>
  <si>
    <t>4 Gözü gazlı ocak</t>
  </si>
  <si>
    <t>Yandan düğmeli kontrol</t>
  </si>
  <si>
    <t>4 Gözü gazlı (1 gözü Wok ısıtıcılı) ocak</t>
  </si>
  <si>
    <t>Dekratif döküm ızgara</t>
  </si>
  <si>
    <t>Plus X Desing tasarım ödülü</t>
  </si>
  <si>
    <t>Siyah emaye yüzey</t>
  </si>
  <si>
    <t>Bütünleşik parlak emaye ızgara</t>
  </si>
  <si>
    <t>Çizilmez, paslanmaz çelik yüzey</t>
  </si>
  <si>
    <t>5 Gözü gazlı (1 gözü Wok ısıtıcılı) ocak</t>
  </si>
  <si>
    <t>70 cm</t>
  </si>
  <si>
    <t>Wok adaptörü</t>
  </si>
  <si>
    <t>Pratik düğme yerleşimi</t>
  </si>
  <si>
    <t>Dekratif mat emaye ızgara</t>
  </si>
  <si>
    <t>Red Dot dizayn ödülü</t>
  </si>
  <si>
    <t>BEYAZ ANKASTRE OCAK</t>
  </si>
  <si>
    <t>Beyaz emaye yüzey</t>
  </si>
  <si>
    <t>Çizilmez, paslanmaz çelik gövde</t>
  </si>
  <si>
    <t>2 Gözü elektrikli Vitroseramik ocak</t>
  </si>
  <si>
    <t>2 Gözü elektrikli Domino ocak</t>
  </si>
  <si>
    <t>Sıcak yüzey ikazı</t>
  </si>
  <si>
    <t>1 Gözü gazlı Wok Domino ocak</t>
  </si>
  <si>
    <t>SİYAH ANKASTRE DAVLUMBAZ</t>
  </si>
  <si>
    <t>INOX ANKASTRE DAVLUMBAZ</t>
  </si>
  <si>
    <t>BEYAZ ANKASTRE DAVLUMBAZ</t>
  </si>
  <si>
    <t>D Enerji sınıfı</t>
  </si>
  <si>
    <t>Ada tipi</t>
  </si>
  <si>
    <t>90 cm</t>
  </si>
  <si>
    <t>529 m3/saat emiş gücü</t>
  </si>
  <si>
    <t>Kademe gösterge ekranı</t>
  </si>
  <si>
    <t>4 x 20 W LED Ocak ayınlatması</t>
  </si>
  <si>
    <t>15 dk. Zamanlayıcı ve otomatik kapanma</t>
  </si>
  <si>
    <t>Filtre temizlik uyarı sistemi</t>
  </si>
  <si>
    <t>445 m3/saat emiş gücü</t>
  </si>
  <si>
    <t>4 + 1 Kademe</t>
  </si>
  <si>
    <t>Otomatik hareketli ön kapak ile,</t>
  </si>
  <si>
    <t>Mükemmel çekiş gücü</t>
  </si>
  <si>
    <t>2 x 3 W Ocak aydınlatması</t>
  </si>
  <si>
    <t>471 m3/saat emiş gücü</t>
  </si>
  <si>
    <t>Ambiyans aydınlatma</t>
  </si>
  <si>
    <t>Akıllı gece aydınlatması</t>
  </si>
  <si>
    <t>540 m3/saat emiş gücü</t>
  </si>
  <si>
    <t>2 x 1,5 W LED ocak aydınlatması</t>
  </si>
  <si>
    <t>7 W LED ocak aydınlatması</t>
  </si>
  <si>
    <t>C Enerji sınıfı</t>
  </si>
  <si>
    <t>547 m3/saat emiş gücü</t>
  </si>
  <si>
    <t>2 x 3 W LED ocak aydınlatması</t>
  </si>
  <si>
    <t>564 m3/saat emiş gücü</t>
  </si>
  <si>
    <t>585 m3/saat emiş gücü</t>
  </si>
  <si>
    <t>400 m3/saat emiş gücü</t>
  </si>
  <si>
    <t>2 x 50 W ocak aydınlatması</t>
  </si>
  <si>
    <t>270 m3/saat emiş gücü</t>
  </si>
  <si>
    <t>1 x 28 W ocak aydınlatması</t>
  </si>
  <si>
    <t>581 m3/saat emiş gücü</t>
  </si>
  <si>
    <t>Elektronik kontrol</t>
  </si>
  <si>
    <t>577 m3/saat emiş gücü</t>
  </si>
  <si>
    <t>Elektronik kontrol düğmesi</t>
  </si>
  <si>
    <t>2 x 50 W LED Ocak ayınlatması</t>
  </si>
  <si>
    <t>590 m3/saat emiş gücü</t>
  </si>
  <si>
    <t>552 m3/saat emiş gücü</t>
  </si>
  <si>
    <t>422 m3/saat emiş gücü</t>
  </si>
  <si>
    <t>2 x 28 W LED ocak aydınlatması</t>
  </si>
  <si>
    <t>448 m3/saat emiş gücü</t>
  </si>
  <si>
    <t>2 x 50 W LED ocak aydınlatması</t>
  </si>
  <si>
    <t>406 m3/saat emiş gücü</t>
  </si>
  <si>
    <t>9 PROGRAMLI ANKASTRE BULAŞIK MAKİNESİ</t>
  </si>
  <si>
    <t>9 lt. Su tüketimi</t>
  </si>
  <si>
    <t>Ön yıkama programı</t>
  </si>
  <si>
    <t>Ekstra Hijyen 70 C programı</t>
  </si>
  <si>
    <t>Turbo kurutma</t>
  </si>
  <si>
    <t>4 PROGRAMLI INOX ANKASTRE BULAŞIK MAKİNESİ</t>
  </si>
  <si>
    <t>5 PROGRAMLI INOX ANKASTRE BULAŞIK MAKİNESİ</t>
  </si>
  <si>
    <t>3 PROGRAMLI INOX ANKASTRE BULAŞIK MAKİNESİ</t>
  </si>
  <si>
    <t>3 PROGRAMLI SİYAH ANKASTRE BULAŞIK MAKİNESİ</t>
  </si>
  <si>
    <t>3 PROGRAMLI BEYAZ ANKASTRE BULAŞIK MAKİNESİ</t>
  </si>
  <si>
    <t>12 lt. Su tüketimi</t>
  </si>
  <si>
    <t>Süper 50 dk. Yıkama programı</t>
  </si>
  <si>
    <t>Yoğun 65 C yıkama programı</t>
  </si>
  <si>
    <t>LED'li Tuz ve parlatıcı göstergesi</t>
  </si>
  <si>
    <t>Katlanabilir tel (Alt sepette)</t>
  </si>
  <si>
    <t>2 Adet fincan rafı</t>
  </si>
  <si>
    <t>Katlanabilir tel (2 adet alt sepette)</t>
  </si>
  <si>
    <t>Tuz ve parlatıcı göstergesi</t>
  </si>
  <si>
    <t>GURME 9422G</t>
  </si>
  <si>
    <t>GURME 9401B</t>
  </si>
  <si>
    <t>GURME 9400CX</t>
  </si>
  <si>
    <t>GURME 9401DX</t>
  </si>
  <si>
    <t>ÇİFT BÖLMELİ SOLO FIRIN</t>
  </si>
  <si>
    <t>MULTİFONKSİYON SOLO FIRIN</t>
  </si>
  <si>
    <t>Siyah cam ön yüzey</t>
  </si>
  <si>
    <t>LPG ve Doğal Gaz uyumlu</t>
  </si>
  <si>
    <t>2 ad. İç ızgara, 1 ad. Sığ ve derin tepsi</t>
  </si>
  <si>
    <t>Cam üst kapak</t>
  </si>
  <si>
    <t>Kahve beki adaptörü/Cezvelik</t>
  </si>
  <si>
    <t>BZA-XL 4305 PEW</t>
  </si>
  <si>
    <t>Su Pınarı (2 lt. hacim)</t>
  </si>
  <si>
    <t>AKILLI NFK510 XS</t>
  </si>
  <si>
    <t>550 m3/saat emiş gücü</t>
  </si>
  <si>
    <t>Elektronik konrol düğmesi</t>
  </si>
  <si>
    <t>SİYAH RUSTIK ANKASTRE FIRIN</t>
  </si>
  <si>
    <t>Dekoratif rustik düğme</t>
  </si>
  <si>
    <t>BEYAZ RUSTIK ANKASTRE FIRIN</t>
  </si>
  <si>
    <t>BEYAZ RUSTIK ANKASTRE OCAK</t>
  </si>
  <si>
    <t>SİYAH RUSTIK ANKASTRE OCAK</t>
  </si>
  <si>
    <t>Krem cam yüzey</t>
  </si>
  <si>
    <t>Dekoratif Rusik düğme</t>
  </si>
  <si>
    <t>SİYAH RUSTİK ANKASTRE DAVLUMBAZ</t>
  </si>
  <si>
    <t>BEYAZ RUSTİK ANKASTRE DAVLUMBAZ</t>
  </si>
  <si>
    <t>Çift bölme</t>
  </si>
  <si>
    <t>Multifonksiyon fırın</t>
  </si>
  <si>
    <t>1 ad. İç ızgara, 1 ad. Sığ ve derin tepsi</t>
  </si>
  <si>
    <t>Yoğurt, Ekmek, Pizza yapma fonksiyonu</t>
  </si>
  <si>
    <t>Kurutma özelliği</t>
  </si>
  <si>
    <t>Börekçi, Kebapçı ve Tavuk çevirme</t>
  </si>
  <si>
    <t>8 farklı pişirme fonksiyonu</t>
  </si>
  <si>
    <t>65 lt. iç hacim</t>
  </si>
  <si>
    <t>Katalitik yan paneller</t>
  </si>
  <si>
    <t>Sıcak tutma özelliği</t>
  </si>
  <si>
    <t>Eğik ön kontrol paneli</t>
  </si>
  <si>
    <t>Flap çekmeceli saklama bölmesi</t>
  </si>
  <si>
    <t>Komple cam fırın içi kapağı</t>
  </si>
  <si>
    <t>GURME 9312KS</t>
  </si>
  <si>
    <t>HIZLI 8814 TT</t>
  </si>
  <si>
    <t>BMA XL 909 W</t>
  </si>
  <si>
    <t>BM 618 X</t>
  </si>
  <si>
    <t>BM 618 W</t>
  </si>
  <si>
    <t>BMH XL 610 W</t>
  </si>
  <si>
    <t>BM 607 W</t>
  </si>
  <si>
    <t>BM 507 X</t>
  </si>
  <si>
    <t>BM 507 W</t>
  </si>
  <si>
    <t>BM 519 W</t>
  </si>
  <si>
    <t>BMJ L 503 X</t>
  </si>
  <si>
    <t>BM 409 X</t>
  </si>
  <si>
    <t>BMJ L 505 GE</t>
  </si>
  <si>
    <t>BMJ L 505 GW</t>
  </si>
  <si>
    <t>BMJ L 509 W</t>
  </si>
  <si>
    <t>BMJ L 509 X</t>
  </si>
  <si>
    <t>BME M 309 S</t>
  </si>
  <si>
    <t>BME M 309 W</t>
  </si>
  <si>
    <t>AFB 1004</t>
  </si>
  <si>
    <t>AFB 902 VT</t>
  </si>
  <si>
    <t>AFB 602 DT</t>
  </si>
  <si>
    <t>AFB 501</t>
  </si>
  <si>
    <t>AFX 902 VT</t>
  </si>
  <si>
    <t>AFX 602 DT</t>
  </si>
  <si>
    <t>AFX 601 MT</t>
  </si>
  <si>
    <t>AFX 502 D</t>
  </si>
  <si>
    <t>AFX 501</t>
  </si>
  <si>
    <t>AFW 902 VT</t>
  </si>
  <si>
    <t>AFW 602 RUSTIK</t>
  </si>
  <si>
    <t>AFW 602 DT</t>
  </si>
  <si>
    <t>AFW 601 MT</t>
  </si>
  <si>
    <t>AFW 501</t>
  </si>
  <si>
    <t>AOB 6029</t>
  </si>
  <si>
    <t>AOB 6027</t>
  </si>
  <si>
    <t>AOB 6028</t>
  </si>
  <si>
    <t>AOB 6006</t>
  </si>
  <si>
    <t>AOB 6005</t>
  </si>
  <si>
    <t>AOB 6019</t>
  </si>
  <si>
    <t>AOB 6114</t>
  </si>
  <si>
    <t>AOB 6017</t>
  </si>
  <si>
    <t>AOB 6009</t>
  </si>
  <si>
    <t>AOB 6004</t>
  </si>
  <si>
    <t>AOB 6014 RUSTIK</t>
  </si>
  <si>
    <t>AOB 3003</t>
  </si>
  <si>
    <t>AOB 3002</t>
  </si>
  <si>
    <t>AOB 3001</t>
  </si>
  <si>
    <t>AOX 7011</t>
  </si>
  <si>
    <t>AOX 6016</t>
  </si>
  <si>
    <t>AOX 6015</t>
  </si>
  <si>
    <t>AOX 6014</t>
  </si>
  <si>
    <t>AOX 6009</t>
  </si>
  <si>
    <t>AOX 6007</t>
  </si>
  <si>
    <t>AOX 6004</t>
  </si>
  <si>
    <t>AOW 6006</t>
  </si>
  <si>
    <t>AOW 6019</t>
  </si>
  <si>
    <t>AOW 6018</t>
  </si>
  <si>
    <t>AOW 6114</t>
  </si>
  <si>
    <t>AOW 6017</t>
  </si>
  <si>
    <t>AOW 6009</t>
  </si>
  <si>
    <t>AOW 6007</t>
  </si>
  <si>
    <t>AOW 6004</t>
  </si>
  <si>
    <t>AOW 6014 RUSTIK</t>
  </si>
  <si>
    <t>ADB 6013</t>
  </si>
  <si>
    <t>ADB 9017</t>
  </si>
  <si>
    <t>ADB 6012</t>
  </si>
  <si>
    <t>ADB 6011</t>
  </si>
  <si>
    <t>ADB 9008</t>
  </si>
  <si>
    <t>ADB 6008</t>
  </si>
  <si>
    <t>ADB 6009</t>
  </si>
  <si>
    <t>ADB 9007</t>
  </si>
  <si>
    <t>ADB 6007</t>
  </si>
  <si>
    <t>ADB 6004</t>
  </si>
  <si>
    <t>ADB 6002</t>
  </si>
  <si>
    <t>ADX 9013</t>
  </si>
  <si>
    <t>ADX 9017</t>
  </si>
  <si>
    <t>ADX 9014</t>
  </si>
  <si>
    <t>ADX 9010</t>
  </si>
  <si>
    <t>ADX 6010</t>
  </si>
  <si>
    <t>ADX 9007</t>
  </si>
  <si>
    <t>ADX 6005</t>
  </si>
  <si>
    <t>ADX 6007</t>
  </si>
  <si>
    <t>ADX 6002</t>
  </si>
  <si>
    <t>ADX 6006</t>
  </si>
  <si>
    <t>ADW 6008</t>
  </si>
  <si>
    <t>ADW 6009</t>
  </si>
  <si>
    <t>ADW 6007</t>
  </si>
  <si>
    <t>ADW 6004</t>
  </si>
  <si>
    <t>ADW 6002 RUSTIK</t>
  </si>
  <si>
    <t>ADW 6002</t>
  </si>
  <si>
    <t>GURME 9422KB</t>
  </si>
  <si>
    <t>VBM 419IXL</t>
  </si>
  <si>
    <t>ABX 402E</t>
  </si>
  <si>
    <t>ABX 501E</t>
  </si>
  <si>
    <t>ABX 301E</t>
  </si>
  <si>
    <t>ABB 301E</t>
  </si>
  <si>
    <t>ABW 301E</t>
  </si>
  <si>
    <t>AMWX 25G</t>
  </si>
  <si>
    <t>AMWX 20G</t>
  </si>
  <si>
    <t>Kahve beki adaptörü / Cezvelik</t>
  </si>
  <si>
    <t>ŞEF 8312G</t>
  </si>
  <si>
    <t>ELEKTRO TURBO SOLO FIRIN</t>
  </si>
  <si>
    <t>Elektro Turbo fırın</t>
  </si>
  <si>
    <t>Yoğurt, Ekmek yapma fonksiyonu</t>
  </si>
  <si>
    <t>7 farklı pişirme fonksiyonu</t>
  </si>
  <si>
    <t>ŞEF 8402B</t>
  </si>
  <si>
    <t>40FA5050</t>
  </si>
  <si>
    <t>40" SATALLITE LED TV</t>
  </si>
  <si>
    <t>ŞEF 8401B</t>
  </si>
  <si>
    <t>EKO 7310G</t>
  </si>
  <si>
    <t>TURBO SOLO FIRIN</t>
  </si>
  <si>
    <t>Turbo fırın</t>
  </si>
  <si>
    <t>Buz çözme / Kurutma fonksiyonu</t>
  </si>
  <si>
    <t>EKO 7400B Turbo</t>
  </si>
  <si>
    <t>EKO 7300P</t>
  </si>
  <si>
    <t>Buz çözme</t>
  </si>
  <si>
    <t>Manuel ateşleme</t>
  </si>
  <si>
    <t>A enrji sınıfı</t>
  </si>
  <si>
    <t>EKO 7400P</t>
  </si>
  <si>
    <t>VS 4641G</t>
  </si>
  <si>
    <t>SOLO SET ÜSTÜ OCAK</t>
  </si>
  <si>
    <t>Parlak Beyaz Emaye</t>
  </si>
  <si>
    <t>Yandan düğmeli kontrol panlei</t>
  </si>
  <si>
    <t>Düğmeden ateşleme</t>
  </si>
  <si>
    <t>Gaz kesme emniyeti</t>
  </si>
  <si>
    <t>VS 4631G</t>
  </si>
  <si>
    <t>VS 4641XG</t>
  </si>
  <si>
    <t>VSO 940S</t>
  </si>
  <si>
    <t>SET ÜSTÜ OCAK</t>
  </si>
  <si>
    <t>Siyah Cam yüzey / Inox çerçeve</t>
  </si>
  <si>
    <t>Önden düğmeli kontrol paneli</t>
  </si>
  <si>
    <t>Emaye ızgara</t>
  </si>
  <si>
    <t>Kahve beki adaptörü</t>
  </si>
  <si>
    <t>VSO 940B</t>
  </si>
  <si>
    <t>VSO 931S</t>
  </si>
  <si>
    <t>VSO 942SM</t>
  </si>
  <si>
    <t>Beyaz Cam yüzey / Inox çerçeve</t>
  </si>
  <si>
    <t>GURME 9311B</t>
  </si>
  <si>
    <t>ŞEF 8311B</t>
  </si>
  <si>
    <t>EKO 7310B</t>
  </si>
  <si>
    <t>BLACK STORM</t>
  </si>
  <si>
    <t>INOX SÜRGÜLÜ ASPİRATOR</t>
  </si>
  <si>
    <t>STORM</t>
  </si>
  <si>
    <t>FLEXA</t>
  </si>
  <si>
    <t>SÜRGÜLÜ ASPİRATOR</t>
  </si>
  <si>
    <t>Çift Motor</t>
  </si>
  <si>
    <t>3 Hız kademesi</t>
  </si>
  <si>
    <t>352 m3/saat emiş gücü</t>
  </si>
  <si>
    <t>2 x 28 W aydınlatma</t>
  </si>
  <si>
    <t>Siyah Cam Ön Panel</t>
  </si>
  <si>
    <t>274 m3/saat emiş gücü</t>
  </si>
  <si>
    <t>1 x 28 W aydınlatma</t>
  </si>
  <si>
    <t>MF 39 EB</t>
  </si>
  <si>
    <t>MF 41 SG</t>
  </si>
  <si>
    <t>MF 41 SB</t>
  </si>
  <si>
    <t>MİNİ FIRIN</t>
  </si>
  <si>
    <t>39 lt. iç hacim</t>
  </si>
  <si>
    <t>Emaye iç yüzey kaplaması</t>
  </si>
  <si>
    <t>7 fonksiyon</t>
  </si>
  <si>
    <t>Sökülebilir iç cam</t>
  </si>
  <si>
    <t>1 ad. Derinve 1 ad. Yuvarlak tepsi</t>
  </si>
  <si>
    <t>1 ad. Tel ızgara</t>
  </si>
  <si>
    <t>41 lt. iç hacim</t>
  </si>
  <si>
    <t>Statik</t>
  </si>
  <si>
    <t>4 fonksiyon</t>
  </si>
  <si>
    <t>MD 20 DG</t>
  </si>
  <si>
    <t>MD 20 DB</t>
  </si>
  <si>
    <t>MD 20 MG</t>
  </si>
  <si>
    <t>MD 20 MB</t>
  </si>
  <si>
    <t>MİKRODALGA FIRIN</t>
  </si>
  <si>
    <t>20 lt. iç hacim</t>
  </si>
  <si>
    <t>MW 20 MKS</t>
  </si>
  <si>
    <t>700 W Çıkış gücü</t>
  </si>
  <si>
    <t>1000 W ızgara gücü</t>
  </si>
  <si>
    <t>5 güç kademesi</t>
  </si>
  <si>
    <t>Hızlı pişirme özelliği</t>
  </si>
  <si>
    <t>Dijital kontrol sistemi</t>
  </si>
  <si>
    <t>Izgara fonksiyonu</t>
  </si>
  <si>
    <t>95 dk. Zamanlayıcı</t>
  </si>
  <si>
    <t>Buz çözme fonksiyonu</t>
  </si>
  <si>
    <t>Pişirme bitiş sinyali</t>
  </si>
  <si>
    <t>Çocuk güvenlik kilidi</t>
  </si>
  <si>
    <t>255 mm Döner tabla</t>
  </si>
  <si>
    <t>6 güç kademesi</t>
  </si>
  <si>
    <t>245 mm Döner tabla</t>
  </si>
  <si>
    <t>30 dk. Zamanlayıcı</t>
  </si>
  <si>
    <t>A+ Enerji sınıfı Sezonsal Verimlilik (Soğutma)</t>
  </si>
  <si>
    <t>+46 C'de Soğutma</t>
  </si>
  <si>
    <t>R410A Çevreci gaz</t>
  </si>
  <si>
    <t>WiFi kontrol özelliği</t>
  </si>
  <si>
    <t>Dijital DC Inverter özelliği</t>
  </si>
  <si>
    <t>Sessiz çalışma</t>
  </si>
  <si>
    <t>Göstergeli LED</t>
  </si>
  <si>
    <t>Ultra sessiz Uyku Modu</t>
  </si>
  <si>
    <t>Turbo çalışma</t>
  </si>
  <si>
    <t>Nem alma fonksiyonu</t>
  </si>
  <si>
    <t>ECO Modu</t>
  </si>
  <si>
    <t>Hata teşhis ve Otomatik Koruma</t>
  </si>
  <si>
    <t>3 dk. Gecikmeli çalışma (Kompresör koruma)</t>
  </si>
  <si>
    <t>Renkli ekran LCD Uzaktan kumanda</t>
  </si>
  <si>
    <t>Elektrik kesintilerinde yeniden çalışma</t>
  </si>
  <si>
    <t>Catechin filtre</t>
  </si>
  <si>
    <t>A++ Enerji sınıfı Sezonsal Verimlilik (Soğutma)</t>
  </si>
  <si>
    <t>Hisset (I feel) özelliği</t>
  </si>
  <si>
    <t>Uyku modu</t>
  </si>
  <si>
    <t>Otomatik 4 yönlü salınım</t>
  </si>
  <si>
    <t>Otomatik iç ünite temizleme</t>
  </si>
  <si>
    <t>Plasma filtre</t>
  </si>
  <si>
    <t>Silver ION filtre</t>
  </si>
  <si>
    <t>INVERTER KLİMA</t>
  </si>
  <si>
    <t>MİNİMALİSTİK INVERTER KLİMA</t>
  </si>
  <si>
    <t>12.000 BTU</t>
  </si>
  <si>
    <t>18.000 BTU</t>
  </si>
  <si>
    <t>AKILLI MİNİMALiSTİK INV A+ 18</t>
  </si>
  <si>
    <t>Iyonizer</t>
  </si>
  <si>
    <t>Aktif Karbon filtre</t>
  </si>
  <si>
    <t>24.000 BTU</t>
  </si>
  <si>
    <t>9.000 BTU</t>
  </si>
  <si>
    <t>MİNİMALiSTİK INV A+ 18</t>
  </si>
  <si>
    <t>MİNİMALiSTİK INV A+ 24</t>
  </si>
  <si>
    <t>PLAZMA INV A++ 9</t>
  </si>
  <si>
    <t>PLAZMA INV A++ 24</t>
  </si>
  <si>
    <t>PLAZMA INV A++ 18</t>
  </si>
  <si>
    <t>PLAZMA INV A++ 12</t>
  </si>
  <si>
    <t>RAINDROP INV A++ 12</t>
  </si>
  <si>
    <t>Çıkarılıp yıkanabilen ön filtre</t>
  </si>
  <si>
    <t>MİNİMALiSTİK INV A+ 12</t>
  </si>
  <si>
    <t>MİNİMALiSTİK INV A+ 9</t>
  </si>
  <si>
    <t>RAINDROP INV A+ 24</t>
  </si>
  <si>
    <t>RAINDROP INV A+ 18</t>
  </si>
  <si>
    <t>RAINDROP INV A+ 12</t>
  </si>
  <si>
    <t>RAINDROP INV A+ 9</t>
  </si>
  <si>
    <t>RAINDROP INV A 24</t>
  </si>
  <si>
    <t>RAINDROP INV A 18</t>
  </si>
  <si>
    <t>RAINDROP INV A 12</t>
  </si>
  <si>
    <t>RAINDROP INV A 9</t>
  </si>
  <si>
    <t>A Enerji sınıfı Sezonsal Verimlilik (Soğutma)</t>
  </si>
  <si>
    <t>NATURE PLUS INV A+ 24</t>
  </si>
  <si>
    <t>NATURE PLUS INV A+ 18</t>
  </si>
  <si>
    <t>NATURE PLUS INV A+ 12</t>
  </si>
  <si>
    <t>NATURE PLUS INV A+ 9</t>
  </si>
  <si>
    <t>Koku giderici filtre</t>
  </si>
  <si>
    <t>Isıtma/Soğutma/Nem alma/Fan/Auto</t>
  </si>
  <si>
    <t>LCD Uzaktan kumanda</t>
  </si>
  <si>
    <t>NATURE PLUS INV A 24</t>
  </si>
  <si>
    <t>NATURE PLUS INV A 18</t>
  </si>
  <si>
    <t>NATURE PLUS INV A 12</t>
  </si>
  <si>
    <t>NATURE PLUS INV A 9</t>
  </si>
  <si>
    <t>PLASMA PLUS A 24</t>
  </si>
  <si>
    <t>PLASMA KLİMA</t>
  </si>
  <si>
    <t>PLASMA PLUS A 18</t>
  </si>
  <si>
    <t>PLASMA PLUS A 28</t>
  </si>
  <si>
    <t>PLASMA PLUS A 12</t>
  </si>
  <si>
    <t>PLASMA PLUS A 15</t>
  </si>
  <si>
    <t>PLASMA PLUS A 9</t>
  </si>
  <si>
    <t>+43 C'de Soğutma</t>
  </si>
  <si>
    <t>28.000 BTU</t>
  </si>
  <si>
    <t>15.000 BTU</t>
  </si>
  <si>
    <t>FASHION A 24</t>
  </si>
  <si>
    <t>FASHION A 18</t>
  </si>
  <si>
    <t>FASHION A 15</t>
  </si>
  <si>
    <t>FASHION A 12</t>
  </si>
  <si>
    <t>FASHION A 9</t>
  </si>
  <si>
    <t>FASHION KLİMA</t>
  </si>
  <si>
    <t>NATURE KLİMA</t>
  </si>
  <si>
    <t>NATURE PLUS A 24</t>
  </si>
  <si>
    <t>NATURE PLUS A 18</t>
  </si>
  <si>
    <t>NATURE PLUS A 15</t>
  </si>
  <si>
    <t>NATURE PLUS A 12</t>
  </si>
  <si>
    <t>NATURE PLUS A 9</t>
  </si>
  <si>
    <t>BIO PLUS BUZZ A 24</t>
  </si>
  <si>
    <t>BIO PLUS BUZZ A 18</t>
  </si>
  <si>
    <t>BIO PLUS BUZZ A 12</t>
  </si>
  <si>
    <t>BIO PLUS A 15</t>
  </si>
  <si>
    <t>BIO PLUS A 7</t>
  </si>
  <si>
    <t>SST 50</t>
  </si>
  <si>
    <t>SALON TİPİ KLİMA</t>
  </si>
  <si>
    <t>BIO PLUS KLİMA</t>
  </si>
  <si>
    <t>NATURE BUZZ KLİMA</t>
  </si>
  <si>
    <t>BIO PLUS BUZZ KLİMA</t>
  </si>
  <si>
    <t>+54 C'de Soğutma</t>
  </si>
  <si>
    <t>28PH5116 B</t>
  </si>
  <si>
    <t>28" SATALLITE LED TV</t>
  </si>
  <si>
    <t>28" (71 cm) FULL HD LED Ekran</t>
  </si>
  <si>
    <t>Beyaz İnce çerçeve</t>
  </si>
  <si>
    <t>7.000 BTU</t>
  </si>
  <si>
    <t>Aktif karbon koku filtresi</t>
  </si>
  <si>
    <t>Sıcaklık göstergesi</t>
  </si>
  <si>
    <t>Otomatik dikey hava salınımı</t>
  </si>
  <si>
    <t>Yatay hava salınımı</t>
  </si>
  <si>
    <t>Otomatik yada manuel kanatçık ayarı</t>
  </si>
  <si>
    <t>24 saat ayarlanabilen zamanlayıcı</t>
  </si>
  <si>
    <t>LCD uzaktan kumanda</t>
  </si>
  <si>
    <t>48.000 BTU</t>
  </si>
  <si>
    <t>VESTEL R 11000</t>
  </si>
  <si>
    <t>TURBO FANLI RADYADÖR ISITICI</t>
  </si>
  <si>
    <t>VESTEL R 9000</t>
  </si>
  <si>
    <t>RADYADÖR ISITICI</t>
  </si>
  <si>
    <t>11 Dilim</t>
  </si>
  <si>
    <t>9 Dilim</t>
  </si>
  <si>
    <t>2500 W</t>
  </si>
  <si>
    <t>2000 W</t>
  </si>
  <si>
    <t>3 Kademe ısı ayarı</t>
  </si>
  <si>
    <t>Ayarlanabilir termostat</t>
  </si>
  <si>
    <t>Devrilme emniyeti</t>
  </si>
  <si>
    <t>Aşırı ısınma emniyeti</t>
  </si>
  <si>
    <t>Işıklı güç göstergesi</t>
  </si>
  <si>
    <t>TRV 80 E</t>
  </si>
  <si>
    <t>TRV 65 E</t>
  </si>
  <si>
    <t>TRV 65 M</t>
  </si>
  <si>
    <t>ASI 701 C</t>
  </si>
  <si>
    <t>ELEKTRONİK TERMOSİFON</t>
  </si>
  <si>
    <t>MEKANİK TERMOSİFON</t>
  </si>
  <si>
    <t>ANİ SU ISITICISI</t>
  </si>
  <si>
    <t>80 lt. kapasite</t>
  </si>
  <si>
    <t>Elektronik panel</t>
  </si>
  <si>
    <t>LED Gösterge</t>
  </si>
  <si>
    <t>Otomatik termostat</t>
  </si>
  <si>
    <t>35 C-85 C su sıcaklığı ayar aralığı</t>
  </si>
  <si>
    <t>V otomat şalter</t>
  </si>
  <si>
    <t>Düşük voltaj koruması</t>
  </si>
  <si>
    <t>Aşırı ısınmaya karşı koruma</t>
  </si>
  <si>
    <t>Susuz çalışma emniyeti</t>
  </si>
  <si>
    <t>Antibakteriyel kazan</t>
  </si>
  <si>
    <t>Verimli ısı izolasyonu</t>
  </si>
  <si>
    <t>Titanyum özelliği</t>
  </si>
  <si>
    <t>Koresyon önleyici sistem</t>
  </si>
  <si>
    <t>Yüksek basınca karşı emniyet ventili</t>
  </si>
  <si>
    <t>Beyaz Renk</t>
  </si>
  <si>
    <t>Donma kontrolü</t>
  </si>
  <si>
    <t>TLS 80 M</t>
  </si>
  <si>
    <t>TLS 65 M</t>
  </si>
  <si>
    <t>TLS 50 M</t>
  </si>
  <si>
    <t>65 lt. kapasite</t>
  </si>
  <si>
    <t>50 lt. kapasite</t>
  </si>
  <si>
    <t>Mekanik panel</t>
  </si>
  <si>
    <t>Paslanma çelik rezistans</t>
  </si>
  <si>
    <t>Anında sıcak su</t>
  </si>
  <si>
    <t>3 Kademeli ısı ayar düğmesi</t>
  </si>
  <si>
    <t>Max. 7 kW/saat enerji tüketimi</t>
  </si>
  <si>
    <t>0,3 - 6 Bar su basıncı</t>
  </si>
  <si>
    <t>Masaj özellikli duş başlığı</t>
  </si>
  <si>
    <t>Otomatik ayarlanabilir su basıncı</t>
  </si>
  <si>
    <t>Duş başlığından ayarlanabilir su basıncı</t>
  </si>
  <si>
    <t>LED gösterge</t>
  </si>
  <si>
    <t>Su giriş filtresi</t>
  </si>
  <si>
    <t>İki kademeli koruma termostatı</t>
  </si>
  <si>
    <t>Gövde içine yerleştirilmiş sigorta</t>
  </si>
  <si>
    <t>Basınca dayanıklı su giriş/çıkış hortumları</t>
  </si>
  <si>
    <t>INOX ÇAY MAKİNESİ</t>
  </si>
  <si>
    <t>Kaynatma ve Sıcak tutma sistemi</t>
  </si>
  <si>
    <t>1650 W Kaynatma gücü</t>
  </si>
  <si>
    <t>Özel kapak ile ısıtıcı olarak kullanabilme</t>
  </si>
  <si>
    <t>Paslanmaz çelik gizli rezistans</t>
  </si>
  <si>
    <t>Paslanmaz çelik çay süzgeci</t>
  </si>
  <si>
    <t>CAM INOX ÇAY MAKİNESİ</t>
  </si>
  <si>
    <t>1800 W Kaynatma gücü</t>
  </si>
  <si>
    <t>Inox Demlik / Inox Isıtıcı</t>
  </si>
  <si>
    <t>Cam demlik / Inox ısıtıcı</t>
  </si>
  <si>
    <t>INOX SU ISITICISI</t>
  </si>
  <si>
    <t>Toplam Güç 2200 W</t>
  </si>
  <si>
    <t>1,8 lt. Geniş kapasite</t>
  </si>
  <si>
    <t>Tek elle açılabilen kapak</t>
  </si>
  <si>
    <t>Otomatik güç kesme fonksiyonu</t>
  </si>
  <si>
    <t>Göstergeli açma/kapama düğmesi</t>
  </si>
  <si>
    <t>1,7 lt. Geniş kapasite</t>
  </si>
  <si>
    <t>Gizli kablo sarma yeri</t>
  </si>
  <si>
    <t>Gövdeyi aydınlatan beyaz LED ışık</t>
  </si>
  <si>
    <t>SİYAH SU ISITICISI</t>
  </si>
  <si>
    <t>BEYAZ SU ISITICISI</t>
  </si>
  <si>
    <t>KREM SU ISITICI</t>
  </si>
  <si>
    <t>INOX KREM SU ISITICISI</t>
  </si>
  <si>
    <t>INOX KIRMIZI SU ISITICISI</t>
  </si>
  <si>
    <t>Toplam Güç 3000 W</t>
  </si>
  <si>
    <t>1,5 lt. Geniş kapasite</t>
  </si>
  <si>
    <t>KIRMIZI IZGARA VE TOST MAKİNESİ</t>
  </si>
  <si>
    <t>KIRMIZI MİNİ TOST MAKİNESİ</t>
  </si>
  <si>
    <t>BEYAZ MİNİ TOST MAKİNESİ</t>
  </si>
  <si>
    <t>Toplam Güç 1800 W</t>
  </si>
  <si>
    <t>Toplam Güç 700 W</t>
  </si>
  <si>
    <t>Toplam Güç 1000 W</t>
  </si>
  <si>
    <t>Aynı anda 6 adet tost yapabilme</t>
  </si>
  <si>
    <t>3 kademel ısı ayar düğmesi</t>
  </si>
  <si>
    <t>İstenilen ısı ve kıvamda pişirebilme</t>
  </si>
  <si>
    <t>Çift taraflı kullanılan yapışmaz plakalar</t>
  </si>
  <si>
    <t>Çıkarılan, yıkanabilen plakalar</t>
  </si>
  <si>
    <t>180 açılabilen gövde</t>
  </si>
  <si>
    <t>Geniş ızgara yapabilme</t>
  </si>
  <si>
    <t>Dik duruşu ile yerden tasarruf</t>
  </si>
  <si>
    <t>Şık kompakt tasarım</t>
  </si>
  <si>
    <t>Aynı anda 2 adet tost yapabilme</t>
  </si>
  <si>
    <t>Kolay temizlenebilen yapışmaz plakalar</t>
  </si>
  <si>
    <t>Kolay temizlenebilme</t>
  </si>
  <si>
    <t>Termostat sıcaklık kontrolü</t>
  </si>
  <si>
    <t>Paslanmaz çelik gövde</t>
  </si>
  <si>
    <t>"Isınma/Kullanıma Hazır" göstergeleri</t>
  </si>
  <si>
    <t>Ergonomik tutma yeri</t>
  </si>
  <si>
    <t>Toplam Güç 800 W</t>
  </si>
  <si>
    <t>250 ml. Pişirme kapasitesi</t>
  </si>
  <si>
    <t>300 ml. Pişirme kapasitesi</t>
  </si>
  <si>
    <t>360 derece dönebilen tabla</t>
  </si>
  <si>
    <t>Kablosuz kullanım</t>
  </si>
  <si>
    <t>Işıklı uyarı sistemi</t>
  </si>
  <si>
    <t>Kullanışlı paslanmaz çelik kapak</t>
  </si>
  <si>
    <t>Kolay saklama için çıkarılabilir sap</t>
  </si>
  <si>
    <t>BRUNCH RETRO EKMEK</t>
  </si>
  <si>
    <t>KIRMIZI EKMEK KIZARTMA MAKİNESİ</t>
  </si>
  <si>
    <t>Toplam Güç 850 W</t>
  </si>
  <si>
    <t>Geniş 2 dilim kapasiteli kızartma haznesi</t>
  </si>
  <si>
    <t>Retro tasarım</t>
  </si>
  <si>
    <t>9 Kademeli kızartma ayarı</t>
  </si>
  <si>
    <t>High-Lift imkanlı kaldırma kolu</t>
  </si>
  <si>
    <t>Isıtma ve buz çözme fonksiyonu</t>
  </si>
  <si>
    <t>İptal (Durdurma) tuşu</t>
  </si>
  <si>
    <t>Çıkarılabilir kırıntı çekmecesi</t>
  </si>
  <si>
    <t>KIRMIZI SU ISITICI</t>
  </si>
  <si>
    <t>1,5 lt. kapasite</t>
  </si>
  <si>
    <t>Kolay okunabilir su seviyesi göstergesi</t>
  </si>
  <si>
    <t>Çıkarılıp yıkanabilen filtre</t>
  </si>
  <si>
    <t>Kullanışlı ve kolay akış sağlayan ağız</t>
  </si>
  <si>
    <t>Aşırı ısınmaya karşı emniyet sistemi</t>
  </si>
  <si>
    <t>Susuz çalışmaya karşı emniyet sistemi</t>
  </si>
  <si>
    <t>BEYAZ EKMEK KIZARTMA MAKİNESİ</t>
  </si>
  <si>
    <t>SİYAH EKMEK KIZARTMA MAKİNESİ</t>
  </si>
  <si>
    <t>BEYAZ KAHVE MAKİNESİ</t>
  </si>
  <si>
    <t>SİYAH KAHVE MAKİNESİ</t>
  </si>
  <si>
    <t>Otomatik kapak açma tuşu</t>
  </si>
  <si>
    <t>Susuz çalışma emniyet sistemi</t>
  </si>
  <si>
    <t>Susuz çalışma emniyeti, Otomatik kapanma</t>
  </si>
  <si>
    <t>1,1 lt. demlik, 1,9 lt. ısıtıcı kapasitesi</t>
  </si>
  <si>
    <t>0,8 lt. demlik, 1,5 lt. ısıtıcı kapasitesi</t>
  </si>
  <si>
    <t>280 W Sıcak tutma rezistans, 140 W çalıştırma gücü</t>
  </si>
  <si>
    <t>Siyah gövde, çift taraflı su seviyesi göstergesi</t>
  </si>
  <si>
    <t>Beyaz gövde, çift taraflı su seviyesi göstergesi</t>
  </si>
  <si>
    <t>Retro tasarım Krem gövde, çift taraflı su seviyesi göstergesi</t>
  </si>
  <si>
    <t>Cam gövde, su seviyesi göstergesi</t>
  </si>
  <si>
    <t>Kırmızı Inox gövde, su seviyesi göstergesi</t>
  </si>
  <si>
    <t>Inox gövde, su seviyesi göstergesi</t>
  </si>
  <si>
    <t>Gizli kablo sarma yeri, Su seviye göstergesini aydınlatan ışık</t>
  </si>
  <si>
    <t>Gizli rezistans, Kablo sarma yeri</t>
  </si>
  <si>
    <t>Cam kapak ve taban, Siyah</t>
  </si>
  <si>
    <t>Cam kapak ve taban, Beyaz</t>
  </si>
  <si>
    <t>Paslanmaz çelik gövde, Su seviyesi göstergesi</t>
  </si>
  <si>
    <t>Ekstra uzun, geniş 2 dilim kızartma haznesi</t>
  </si>
  <si>
    <t>Paslanmaz çelik gövde, Kablo sarma yeri</t>
  </si>
  <si>
    <t>Otomatik dilim ortalama sistemi</t>
  </si>
  <si>
    <t>Otomatik kapanma emniyeti</t>
  </si>
  <si>
    <t>BRUNCH 4000 SU B</t>
  </si>
  <si>
    <t>BRUNCH 4000 SU S</t>
  </si>
  <si>
    <t>BRUNCH 4000 EKMEK B</t>
  </si>
  <si>
    <t>BRUNCH 4000 KAHVE S</t>
  </si>
  <si>
    <t>BRUNCH 4000 KAHVE B</t>
  </si>
  <si>
    <t>1,5 lt. (12 Fincan) Pişirme kapasitesi</t>
  </si>
  <si>
    <t>Paslanmaz çelik gövde, Gizli rezistans</t>
  </si>
  <si>
    <t>Özel sıcak tutma plakası</t>
  </si>
  <si>
    <t>"Anti-Drip" damlatma emniyeti</t>
  </si>
  <si>
    <t>Kolay hareket ettirilebilen filtre tutucu</t>
  </si>
  <si>
    <t>LED ışıklı açma/kapama düğmesi</t>
  </si>
  <si>
    <t>Çıkarılabilir şeffaf su tankı</t>
  </si>
  <si>
    <t>BRUNCH 1000 KAHVE X</t>
  </si>
  <si>
    <t>BRUNCH 1000 KAHVE B</t>
  </si>
  <si>
    <t>INOX TÜRK KAHVE MAKİNESİ</t>
  </si>
  <si>
    <t>BEYAZ TÜRK KAHVE MAKİNESİ</t>
  </si>
  <si>
    <t>BRUNCH RETRO SU</t>
  </si>
  <si>
    <t>SEFA ÇAY X</t>
  </si>
  <si>
    <t>BRUNCH 2000 XK</t>
  </si>
  <si>
    <t>BRUNCH 1001 SU S</t>
  </si>
  <si>
    <t>BRUNCH 1001 SU B</t>
  </si>
  <si>
    <t>BRUNCH RETRO SU KR</t>
  </si>
  <si>
    <t>SEFA ÇAY CAM X</t>
  </si>
  <si>
    <t>BRUNCH 2000 X KR</t>
  </si>
  <si>
    <t>BRUNCH 2000 TOST K</t>
  </si>
  <si>
    <t>BRUNCH 1000 TOST B</t>
  </si>
  <si>
    <t>HÜNKAR SEMAVER X</t>
  </si>
  <si>
    <t>PORSELEN SEMAVER</t>
  </si>
  <si>
    <t>INOX SEMAVER</t>
  </si>
  <si>
    <t>Sıcak tutma, bu konumunda enerji tasarrufu</t>
  </si>
  <si>
    <t>Beklemede 4 saat sonra kapanma, Sesli uyarı</t>
  </si>
  <si>
    <t>Tek tuş ile elektronik kontrol, Gizli rezistans</t>
  </si>
  <si>
    <t>Su sıcaklığını gösteren ikili LED ışık</t>
  </si>
  <si>
    <t>Damlalık ile kolay temizlik imkanı</t>
  </si>
  <si>
    <t>Desenli porselen musluk tutma yeri ve kulplar</t>
  </si>
  <si>
    <t>BRUNCH 2001 KAHVE S</t>
  </si>
  <si>
    <t>BRUNCH 2001 KAHVE B</t>
  </si>
  <si>
    <t>BRUNCH 2001 EKMEK S</t>
  </si>
  <si>
    <t>BRUNCH 2001 EKMEK B</t>
  </si>
  <si>
    <t>BRUNCH 2001 SU S</t>
  </si>
  <si>
    <t>BRUNCH 2001 SU B</t>
  </si>
  <si>
    <t>Toplam Güç 1080 W</t>
  </si>
  <si>
    <t>1,25 lt. (12 Fincan) Pişirme kapasitesi</t>
  </si>
  <si>
    <t>Inox Şerit ile şık tasarım</t>
  </si>
  <si>
    <t>Cam kahve karafı</t>
  </si>
  <si>
    <t>Göstergeli açma/kapama düğmesi, Gizli rezistans</t>
  </si>
  <si>
    <t>Kağıt filtre yerine kullanılan filtre</t>
  </si>
  <si>
    <t>Özel sıcak tutma plakası, Su seviyesi göstergesi</t>
  </si>
  <si>
    <t>Toplam Güç 870 W</t>
  </si>
  <si>
    <t>Geniş 2 dilim kızartma haznesi</t>
  </si>
  <si>
    <t>Inox Şerit ile şık tasarım, 7 kademe kızartma ayarı</t>
  </si>
  <si>
    <t>Paslanmaz çelik entegre Isıtma/Sıcak tutma aparatı</t>
  </si>
  <si>
    <t>High-Lift imkanlı kaldırma kolu, İptal düğmesi</t>
  </si>
  <si>
    <t>Isıtma/sıcak tutma aparatı, Açma/kapama tuşu</t>
  </si>
  <si>
    <t>Otomatik dilim ortalama, Gizli kablo sarma yeri</t>
  </si>
  <si>
    <t>Isıtma ve buz çözme fonksiyonları</t>
  </si>
  <si>
    <t>Çıkarılıp yıkanabilen kireç filtresi</t>
  </si>
  <si>
    <t>Otomatik kapak açma tuşu, Gizli kablo sarma yeri</t>
  </si>
  <si>
    <t>360 dönebilen taban ve Kablosuz kullanım imkanı</t>
  </si>
  <si>
    <t>Aşırı ısınma ve Susuz çalışma emniyet sistemi</t>
  </si>
  <si>
    <t>EL BLENDER SETİ</t>
  </si>
  <si>
    <t>Toplam Güç 600 W</t>
  </si>
  <si>
    <t>2 Kademeli hız ayarı</t>
  </si>
  <si>
    <t>700 ml. Ölçekli karıştırma kabı</t>
  </si>
  <si>
    <t>Paslanmaz çelik blender ayağı</t>
  </si>
  <si>
    <t>Güçlü ve sessiz motor</t>
  </si>
  <si>
    <t>500 ml. Doğrayıcı kabı</t>
  </si>
  <si>
    <t>KIYMA</t>
  </si>
  <si>
    <t>ET KIYMA MAKİNESİ</t>
  </si>
  <si>
    <t>800 W Nominal, 2200 W Kilit motor gücü</t>
  </si>
  <si>
    <t>2,5 kg/dk kıyma performansı</t>
  </si>
  <si>
    <t>Paslanmaz çelik gövde, tepsi ve bıçaklar</t>
  </si>
  <si>
    <t>Açma/Kapama/Geri alma düğmeleri</t>
  </si>
  <si>
    <t>İnce/Orta/Kalın paslanmaz çelik kıyma diskleri</t>
  </si>
  <si>
    <t>İçli köfte ve Sosis/Sucuk yapma aksesuarları</t>
  </si>
  <si>
    <t>Bulaşık makinesinde yıkanabilir aksesuarlar</t>
  </si>
  <si>
    <t>Et itici</t>
  </si>
  <si>
    <t>AC Motor</t>
  </si>
  <si>
    <t>PERİLLA SOLO</t>
  </si>
  <si>
    <t>SOLO BLENDER</t>
  </si>
  <si>
    <t>Normal/Turbo hız ayarları</t>
  </si>
  <si>
    <t>1500 ml. Kapasiteli cam sürahi</t>
  </si>
  <si>
    <t>Paslanmaz çelik doğrayıcı</t>
  </si>
  <si>
    <t>Buz kırma imkanı</t>
  </si>
  <si>
    <t>EL BLENDERİ</t>
  </si>
  <si>
    <t>Toplam Güç 1500 W</t>
  </si>
  <si>
    <t>1 lt. desenli porselen demlik, 3,5 lt. ısıtıcı kapasitesi</t>
  </si>
  <si>
    <t>1 lt. Inox demlik, 3,5 lt. ısıtıcı kapasitesi</t>
  </si>
  <si>
    <t>COOK 3000 EL X</t>
  </si>
  <si>
    <t>INOX EL BLENDERİ</t>
  </si>
  <si>
    <t>Kademesiz hız ayar sistemi</t>
  </si>
  <si>
    <t>Isıya dayanıklı, paslanmaz çelik blender ayağı</t>
  </si>
  <si>
    <t>Paslanmaz doğrayıcı bıçak</t>
  </si>
  <si>
    <t>Ergonomik tasarım</t>
  </si>
  <si>
    <t>Toplam Güç 300 W</t>
  </si>
  <si>
    <t>5 farklı hız ve turbo ayar seçimi</t>
  </si>
  <si>
    <t>2 ad. Karıştırma/2 ad. Yoğurma ucu</t>
  </si>
  <si>
    <t>Paslanmaz karıştırma ve yoğurma uçları</t>
  </si>
  <si>
    <t>Soft touch tutma yeri</t>
  </si>
  <si>
    <t>Pratik kablo sarma yeri</t>
  </si>
  <si>
    <t>Kolay temizlenebilir parçalar</t>
  </si>
  <si>
    <t>PERİLLA DOĞRAYICI</t>
  </si>
  <si>
    <t>4 BIÇAKLI DOĞRAYICI</t>
  </si>
  <si>
    <t>Toplam Güç 400 W</t>
  </si>
  <si>
    <t>4 bıçaklı doğrama sistemi ile;</t>
  </si>
  <si>
    <t>Hızlı ve eşit büyüklükte doğrama</t>
  </si>
  <si>
    <t>Paslanmaz çelik doğrayıcı bıçaklar</t>
  </si>
  <si>
    <t>750 ml. Kapasiteli doğrama haznesi</t>
  </si>
  <si>
    <t>Sert yiyecekleri kolaylıkla doğrama imkanı</t>
  </si>
  <si>
    <t>(Ceviz, Fındık, Sıdtık, Havuç vb.)</t>
  </si>
  <si>
    <t>Kolay temizlenebilen parçalar</t>
  </si>
  <si>
    <t>MIX&amp;GO T</t>
  </si>
  <si>
    <t>MIX&amp;GO Y</t>
  </si>
  <si>
    <t>MIX&amp;GO K</t>
  </si>
  <si>
    <t>MIX &amp; GO BLENDER TURUNCU</t>
  </si>
  <si>
    <t>MIX &amp; GO BLENDER YEŞİL</t>
  </si>
  <si>
    <t>MIX &amp; GO BLENDER KIRMIZI</t>
  </si>
  <si>
    <t>Sadece tek tuş ile karıştırma</t>
  </si>
  <si>
    <t>Kolayca takılıp çıkarılabilen, taşınabilen</t>
  </si>
  <si>
    <t>Sağlığa zararı olmayan karıştırma şişeleri</t>
  </si>
  <si>
    <t>2 ad. (600 ml. / 300 ml.) karıştırma şişesi</t>
  </si>
  <si>
    <t>Şişeleri bulaşık makinesinde yıkayabilme</t>
  </si>
  <si>
    <t>Kapakta, kolay içmeyi sağlayan ağız kısmı</t>
  </si>
  <si>
    <t>Kolay çıkarılan ve yıkanan paslanmaz çelik bıçaklar</t>
  </si>
  <si>
    <t>COOK 2000 EL P</t>
  </si>
  <si>
    <t>PEMBE EL BLENDERİ</t>
  </si>
  <si>
    <t>Özel  paslanmaz çelik blender ayağı</t>
  </si>
  <si>
    <t>Ergonomik tasarım ve "Soft Touch" tutma yeri</t>
  </si>
  <si>
    <t>Kolaylıkla asma ve kablo sarma için halka</t>
  </si>
  <si>
    <t>COOK 3000 MIK X</t>
  </si>
  <si>
    <t>COOK 2000 MIK P</t>
  </si>
  <si>
    <t>PEMBE MİKSER</t>
  </si>
  <si>
    <t>INOX MİKSER</t>
  </si>
  <si>
    <t>5 farklı hız ve normal/Turbo hız ayarları</t>
  </si>
  <si>
    <t>2 ad. Paslanmaz çelik çırpma ve yoğurma ucu</t>
  </si>
  <si>
    <t>Uçların kolay çıkarılmasını sağlayan Eject tuşu</t>
  </si>
  <si>
    <t>Çalışmadığında dik konumda durabilme</t>
  </si>
  <si>
    <t>Ergonomik tutma yeri, kablo sarma yeri</t>
  </si>
  <si>
    <t>YOĞURTÇU</t>
  </si>
  <si>
    <t>Toplam Güç 21,5 W</t>
  </si>
  <si>
    <t>2 lt. kapasite</t>
  </si>
  <si>
    <t>1 lt.'lik 2 ad. Kap</t>
  </si>
  <si>
    <t>6 ad. 200 ml. Kavanoz</t>
  </si>
  <si>
    <t>2 ad. Büyük süzme aparatı</t>
  </si>
  <si>
    <t>Dijital ekran, renkli kapaklar</t>
  </si>
  <si>
    <t>BPA içermeyen kaplar</t>
  </si>
  <si>
    <t>Zamanlayıcı, Tarif kitabı</t>
  </si>
  <si>
    <t>BEYAZ YOĞURT YAPMA MAKİNESİ</t>
  </si>
  <si>
    <t>INOX MUTFAK TARTISI</t>
  </si>
  <si>
    <t>COOK 2000 TARTI X</t>
  </si>
  <si>
    <t>Paslanmaz çelik ölçme yüzeyi</t>
  </si>
  <si>
    <t>Amber rengi LED ışıklı LCD ekran</t>
  </si>
  <si>
    <t>Maksimum 5 kg. ölçme kapasitesi</t>
  </si>
  <si>
    <t>Dara fonksiyonu</t>
  </si>
  <si>
    <t>Alarm, Saat, Termometre</t>
  </si>
  <si>
    <t>kg/gr/lb/oz ağırlık birimi değiştirme</t>
  </si>
  <si>
    <t>Düşük pil göstergesi</t>
  </si>
  <si>
    <t>Su ve süt hacmini belirleme</t>
  </si>
  <si>
    <t>Asılarak muhafaza edilebilme</t>
  </si>
  <si>
    <t>KEHRİBAR</t>
  </si>
  <si>
    <t>BUHAR JENERATÖRLÜ ÜTÜ</t>
  </si>
  <si>
    <t>Sıcakken su ekleyebilme özelliği</t>
  </si>
  <si>
    <t>Dayanıklı kaygan NanoSeramik özel taban</t>
  </si>
  <si>
    <t>3 ayarlı buhar, 4 ayarlı sıcaklık kontrolü</t>
  </si>
  <si>
    <t>Özel kireç önleme sistemi, Otomatik kapanma</t>
  </si>
  <si>
    <t>Dikey buhar fonksiyonu</t>
  </si>
  <si>
    <t>Güç ve buhar gösterge ışıkları</t>
  </si>
  <si>
    <t>Özel kablo sarma bölümü ve kıskacı</t>
  </si>
  <si>
    <t>PRESS 3000 P</t>
  </si>
  <si>
    <t>PEMBE BUHAR JENERATÖRLÜ ÜTÜ</t>
  </si>
  <si>
    <t>PRESS 3000 S</t>
  </si>
  <si>
    <t>SİYAH BUHAR JENERATÖRLÜ ÜTÜ</t>
  </si>
  <si>
    <t>2400 W, 6 Bar buhar gücü, 1,7 lt. Su haznesi</t>
  </si>
  <si>
    <t>2400 W, 4,5 Bar buhar gücü, 1,7 lt. Su haznesi</t>
  </si>
  <si>
    <t>2,5 dk. Isınma süresi</t>
  </si>
  <si>
    <t>3,5 dk. ısınma süresi, 120 gr/dk buhar çıkışı</t>
  </si>
  <si>
    <t>Bir seferde 3 saate kadar ütü yapma süresi</t>
  </si>
  <si>
    <t>Güç / Buhar gösterge ışığı</t>
  </si>
  <si>
    <t>1,8 m kablo uzunluğu</t>
  </si>
  <si>
    <t>2400 W, 4 Bar buhar gücü, 1 lt. Su haznesi</t>
  </si>
  <si>
    <t>Özel kireç önleme fonksiyonu</t>
  </si>
  <si>
    <t>Buhar ve düşük su seviyesi gösterges ışıkları</t>
  </si>
  <si>
    <t>Buhar kilitleme düğmesi ile;</t>
  </si>
  <si>
    <t>Tetiğe basmadan sürekli buhar imkanı</t>
  </si>
  <si>
    <t>PRESS 2000 L</t>
  </si>
  <si>
    <t>LİLA BUHAR JENERATÖRLÜ ÜTÜ</t>
  </si>
  <si>
    <t>PRESS 2000 B</t>
  </si>
  <si>
    <t>BEYAZ BUHAR JENERATÖRLÜ ÜTÜ</t>
  </si>
  <si>
    <t>2200 W, 3 Bar buhar gücü, 1,1 lt. Su haznesi</t>
  </si>
  <si>
    <t>Özel seramik taban</t>
  </si>
  <si>
    <t>7 dk. Isınma süresi</t>
  </si>
  <si>
    <t>Su tankı boş göstergesi</t>
  </si>
  <si>
    <t>Buhar hazır göstergesi</t>
  </si>
  <si>
    <t>Paslanmaz çelik iç hazneli su tankı</t>
  </si>
  <si>
    <t>Göstergeli açma/kapama tuşu</t>
  </si>
  <si>
    <t>2 m. Kablo uzunluğu</t>
  </si>
  <si>
    <t>PRESS 4000 K</t>
  </si>
  <si>
    <t>KUVARS</t>
  </si>
  <si>
    <t>PRESS 4000 M</t>
  </si>
  <si>
    <t>DİJİTAL KIRMIZI BUHARLI ÜTÜ</t>
  </si>
  <si>
    <t>MAVİ BUHARLI ÜTÜ</t>
  </si>
  <si>
    <t>BUHARLI ÜTÜ</t>
  </si>
  <si>
    <t>2400 W, 320 ml. Su haznesi kapasiteli</t>
  </si>
  <si>
    <t>2400 W, 350 ml. Su haznesi kapasiteli</t>
  </si>
  <si>
    <t>100 gr/dk Şok buhar, 45 gr/dk Sürekli buhar</t>
  </si>
  <si>
    <t>90 gr/dk Şok buhar, 35 gr/dk Sürekli buhar</t>
  </si>
  <si>
    <t>95 ad. Buhar deliği</t>
  </si>
  <si>
    <t>101 ad. Buhar deliği</t>
  </si>
  <si>
    <t>LED aydınlatmalı dijital gösterge ile sıcaklık ayarı</t>
  </si>
  <si>
    <t>Türkçe dijital gösterge</t>
  </si>
  <si>
    <t>Türkçe gösterge</t>
  </si>
  <si>
    <t>Açık konumda gövdeyi aydınlatan LED ışık</t>
  </si>
  <si>
    <t>Yatay 30 s., dikey 10 dk. sonra otomatik kapanma</t>
  </si>
  <si>
    <t>PRESS 2000 GRİ</t>
  </si>
  <si>
    <t>ÜTÜ MASASI</t>
  </si>
  <si>
    <t>Buhar jeneratörlü ütü ve buharlı ütülere uygun</t>
  </si>
  <si>
    <t>43 cm. genişlik, 125 cm. uzunluk</t>
  </si>
  <si>
    <t>Buhar geçirgenliği yüksek özel gövde tasarımı</t>
  </si>
  <si>
    <t>Ütülüğe askı asma olanağı</t>
  </si>
  <si>
    <t>Geç tutuşur kumaş</t>
  </si>
  <si>
    <t>Minimum 60 cm. Maksimum 90 cm. yükseklik</t>
  </si>
  <si>
    <t>Fişli, Prizli</t>
  </si>
  <si>
    <t>OPAL</t>
  </si>
  <si>
    <t>FİRUZE</t>
  </si>
  <si>
    <t>MERCAN</t>
  </si>
  <si>
    <t>2200 W, 290 ml. Su haznesi kapasiteli</t>
  </si>
  <si>
    <t>2400 W, 275 ml. Su haznesi kapasiteli</t>
  </si>
  <si>
    <t>110 gr/dk Şok buhar, 35 gr/dk Sürekli buhar</t>
  </si>
  <si>
    <t>Kolay doldurulabilen transparan su haznesi</t>
  </si>
  <si>
    <t>LED aydınlatmalı dijital gösterge</t>
  </si>
  <si>
    <t>Yatay 30 s., dikey 8 dk. sonra otomatik kapanma</t>
  </si>
  <si>
    <t>Otomatik kapanma sistemi</t>
  </si>
  <si>
    <t>Anti-Drip damlatma emniyeti</t>
  </si>
  <si>
    <t>Kireç temizleme/Self Clean sistemi</t>
  </si>
  <si>
    <t>1,9 m. Kablo uzunluğu</t>
  </si>
  <si>
    <t>LİLYUM İYON</t>
  </si>
  <si>
    <t>CARE 3000 S</t>
  </si>
  <si>
    <t>CARE 2000 KH</t>
  </si>
  <si>
    <t>CARE 2000 B</t>
  </si>
  <si>
    <t>SAÇ KURUTMA MAKİNESİ</t>
  </si>
  <si>
    <t>SİYAH SAÇ KURUTMA MAKİNESİ</t>
  </si>
  <si>
    <t>KAHVERENGİ SAÇ KURUTMA MAKİNESİ</t>
  </si>
  <si>
    <t>BEYAZ SAÇ KURUTMA MAKİNESİ</t>
  </si>
  <si>
    <t>2000 W AC Motor, 2 Hız, 3 Sıcaklık ayarı</t>
  </si>
  <si>
    <t>Saçların daha kolay taranmasını sağlayarak</t>
  </si>
  <si>
    <t>Elektriklenmeyi engelleyen İyon teknolojisi</t>
  </si>
  <si>
    <t>Saç modelini sabitleyen Soğuk hava tuşu</t>
  </si>
  <si>
    <t>İnce fön başlığı, Difüzör başlık</t>
  </si>
  <si>
    <t>Aşırı ısınmaya karşı özel emniyet sistemi</t>
  </si>
  <si>
    <t>Kolay asma halkası ile rahat saklama</t>
  </si>
  <si>
    <t>Çıkarılabilen hava ızgarası ile kolay temizlenebilme</t>
  </si>
  <si>
    <t>2200 W, 2 Hız, 3 Sıcaklık ayarı</t>
  </si>
  <si>
    <t>2000 W, 2 Hız, 3 Sıcaklık ayarı</t>
  </si>
  <si>
    <t>Şekil vermek için kullanılan ultra ince fön başlığı</t>
  </si>
  <si>
    <t>Difüzör başlık</t>
  </si>
  <si>
    <t>MANOLYA</t>
  </si>
  <si>
    <t>DEFNE</t>
  </si>
  <si>
    <t>VİYOLE</t>
  </si>
  <si>
    <t>1600 W, 2 Hız ayarı</t>
  </si>
  <si>
    <t>1500 W, 2 Hız ayarı</t>
  </si>
  <si>
    <t>Difüzör başlık, Soft touch tutma yeri</t>
  </si>
  <si>
    <t>360 dönen 1,8 m. Kablo uzunluğu</t>
  </si>
  <si>
    <t>Katlanabilir tutma sapı</t>
  </si>
  <si>
    <t>Dünya genelinde kullanım için çift voltaj</t>
  </si>
  <si>
    <t>İnce fön başlık</t>
  </si>
  <si>
    <t>1,7 m. Kablo uzunluğu</t>
  </si>
  <si>
    <t>AÇELYA S</t>
  </si>
  <si>
    <t>AÇELYA M</t>
  </si>
  <si>
    <t>CARE 3000 SAÇ S</t>
  </si>
  <si>
    <t>CARE 2000 SAÇ B</t>
  </si>
  <si>
    <t>CARE 1000 SAÇ K</t>
  </si>
  <si>
    <t>CARE 1000 SAÇ M</t>
  </si>
  <si>
    <t>BAMBU</t>
  </si>
  <si>
    <t>CARE 2000 CAM TARTI</t>
  </si>
  <si>
    <t>SAÇ ŞEKİLLENDİRİCİ</t>
  </si>
  <si>
    <t>ELEKTRONİK TARTI</t>
  </si>
  <si>
    <t>CAM ELEKTRONİK TARTI</t>
  </si>
  <si>
    <t>19 mm. Çapında seramik kaplı maşa</t>
  </si>
  <si>
    <t>210 C'ye kadar ulaşabilen ısı ayarı</t>
  </si>
  <si>
    <t>LCD gösterge</t>
  </si>
  <si>
    <t>Hızlı ısınma</t>
  </si>
  <si>
    <t>60 dk. Sonra otomatik kapanma</t>
  </si>
  <si>
    <t>Kilit sistemi</t>
  </si>
  <si>
    <t>25 mm. Çapında seramik kaplı maşa</t>
  </si>
  <si>
    <t>130 C-200 C arası elektronik sıcaklık ayarı</t>
  </si>
  <si>
    <t>Kolay asma halkası ile rahat saklama, 1,8 m kablo</t>
  </si>
  <si>
    <t>Seramik kaplama ısı plakaları</t>
  </si>
  <si>
    <t>Maksimum 200 C sıcaklık ayarı</t>
  </si>
  <si>
    <t>LED'li açma/kapama düğmesi</t>
  </si>
  <si>
    <t>SİYAH SAÇ ŞEKİLLENDİRİCİ</t>
  </si>
  <si>
    <t>BEYAZ SAÇ ŞEKİLLENDİRİCİ</t>
  </si>
  <si>
    <t>KIRMIZI SAÇ ŞEKİLLENDİRİCİ</t>
  </si>
  <si>
    <t>MOR SAÇ ŞEKİLLENDİRİCİ</t>
  </si>
  <si>
    <t>Maksimum 230 C sıcaklık ayarı</t>
  </si>
  <si>
    <t>6 kademeli, LED sıcaklık ayarı</t>
  </si>
  <si>
    <t>Gelişmiş seramik ısı teknolojisi</t>
  </si>
  <si>
    <t>Nano Silver &amp; Tourmaline teknolojisi</t>
  </si>
  <si>
    <t>30 sn.'de hızlı ısınma</t>
  </si>
  <si>
    <t>60 sn.'de hızlı ısınma</t>
  </si>
  <si>
    <t>Açma/Kapama ve +/- sıcaklık ayar düğmesi</t>
  </si>
  <si>
    <t>Doğal Bambu'dan yapılmış şık tasarım</t>
  </si>
  <si>
    <t>Yüksek hassasiyetli ve sensörlü ölçüm sistemi</t>
  </si>
  <si>
    <t>LCD ekran</t>
  </si>
  <si>
    <t>Otomatik açma/kapanma</t>
  </si>
  <si>
    <t>180 kg. maksimum tartma kapasitesi</t>
  </si>
  <si>
    <t>100 gr. Hassasiyet</t>
  </si>
  <si>
    <t>kg/lb ağırlık ölçüm birimi seçenekleri</t>
  </si>
  <si>
    <t>İnce Cam Tasarım</t>
  </si>
  <si>
    <t>150 kg. maksimum tartma kapasitesi</t>
  </si>
  <si>
    <t>Düşük pil uyarısı</t>
  </si>
  <si>
    <t>YILDIZ A9000</t>
  </si>
  <si>
    <t>YILDIZ A8000</t>
  </si>
  <si>
    <t>TORBALI ELEKTRİKLİ SÜPÜRGE</t>
  </si>
  <si>
    <t>Soft start ile az enerji ve uzun ömürlü motor</t>
  </si>
  <si>
    <t>H12 Hepa filtre, 4 lt. dayanıklı  sentetik toz torbası</t>
  </si>
  <si>
    <t>LED ekran, LED toz torbası dolum göstergesi</t>
  </si>
  <si>
    <t>Süpürme, parke, dar uçlu, toz ve mobilya fırçaları</t>
  </si>
  <si>
    <t>Özel halı aparatı, 9 m. Etkinlik yarıçapı</t>
  </si>
  <si>
    <t>Metal teleskobik boru, kaymayan tutma kolu</t>
  </si>
  <si>
    <t>Dikey ve yatay park edebilme</t>
  </si>
  <si>
    <t>62 dB ultra sessiz, 700 W LED ayarlanabilen emiş gücü</t>
  </si>
  <si>
    <t>66 dB ultra sessiz, 700 W ayarlanabilen emiş gücü</t>
  </si>
  <si>
    <t>A Sınıfı Enerji, temizlik ve filtreleme performansı</t>
  </si>
  <si>
    <t>POYRAZ</t>
  </si>
  <si>
    <t>ALİZE</t>
  </si>
  <si>
    <t>MİSTRAL</t>
  </si>
  <si>
    <t>AIR MAX DELUXE M</t>
  </si>
  <si>
    <t>AIR MAX DELUXE K</t>
  </si>
  <si>
    <t>KASIRGA</t>
  </si>
  <si>
    <t>FIRTINA</t>
  </si>
  <si>
    <t>ŞİMŞEK</t>
  </si>
  <si>
    <t>STEAM MAX K</t>
  </si>
  <si>
    <t>TORBASIZ ELEKTRİKLİ SÜPÜRGE</t>
  </si>
  <si>
    <t>SU FİLTRELİ ELEKTRİKLİ SÜPÜRGE</t>
  </si>
  <si>
    <t>DİK TİP ELEKTRİKLİ SÜPÜRGE</t>
  </si>
  <si>
    <t>DİKEY BUHARLI TEMİZLEYİCİ</t>
  </si>
  <si>
    <t>2200 W Motor, 500 W emiş gücü</t>
  </si>
  <si>
    <t>73 dbA ses seviesi, 3,5 lt. toz kapasitesi</t>
  </si>
  <si>
    <t>Metal teleskobik uzatma borusu</t>
  </si>
  <si>
    <t>9 m etkinlik yarıçapı</t>
  </si>
  <si>
    <t>Şık tasarımlı LED ekran</t>
  </si>
  <si>
    <t>Yıkanabilir H13 Hepa filtre</t>
  </si>
  <si>
    <t>Ürün üzerinde aksesuar saklama haznesi</t>
  </si>
  <si>
    <t>Dayanıklı, özel sentetik toz torbası</t>
  </si>
  <si>
    <t>2200 W Motor, 420 W emiş gücü</t>
  </si>
  <si>
    <t>Ayarlanabilir emiş gücü, 3,5 lt. toz kapasitesi</t>
  </si>
  <si>
    <t>Yıkanabilir Hepa fitre, 9,8 m. Etkinlik yarıçapı</t>
  </si>
  <si>
    <t>Gövdede yer alan özel aksesuar saklama haznesi</t>
  </si>
  <si>
    <t>Dar uçlu boru ve toz fırçası aksesuarları</t>
  </si>
  <si>
    <t>Dikey ve yatay park edebilme özelliği</t>
  </si>
  <si>
    <t>2000 W Motor, 310 W emiş gücü</t>
  </si>
  <si>
    <t>Ayarlanabilir emiş gücü, 3 lt. toz kapasitesi</t>
  </si>
  <si>
    <t>Yıkanabilir Hepa fitre, 9 m. Etkinlik yarıçapı</t>
  </si>
  <si>
    <t>74 dbA ses seviyesi</t>
  </si>
  <si>
    <t>SMS Bez torbası</t>
  </si>
  <si>
    <t>Otomatik kablo toplama özelliği</t>
  </si>
  <si>
    <t>Mobilya fırçası ve İnce uçlu toz fırçası aksesuarları</t>
  </si>
  <si>
    <t>2000 W Motor, 300 W emiş gücü</t>
  </si>
  <si>
    <t>74 dbA ses seviesi, 3 lt. toz kapasitesi</t>
  </si>
  <si>
    <t>Hepa fitre, 9 m. Etkinlik yarıçapı</t>
  </si>
  <si>
    <t>Metal teleskobik boru</t>
  </si>
  <si>
    <t>Tek tuşla kolay toz haznesi boşaltma</t>
  </si>
  <si>
    <t>2000 W Motor, 250 W emiş gücü</t>
  </si>
  <si>
    <t>Multisiklon teknolojisi</t>
  </si>
  <si>
    <t>Hepa fitre, 8 m. Etkinlik yarıçapı</t>
  </si>
  <si>
    <t>1,2 lt. toz kapasitesi, azalmayan emiş gücü</t>
  </si>
  <si>
    <t>Ekstra 1 ad. Yıkanablir Motor Koruma filtresi</t>
  </si>
  <si>
    <t>Dar uçlu boru olarak kullanılabilen mobilya fırçası</t>
  </si>
  <si>
    <t>2400 W Motor, 250 W emiş gücü</t>
  </si>
  <si>
    <t>Devrim yaratan su filtrasyonu ve Siklon teknolojisi</t>
  </si>
  <si>
    <t>Sörf Teknolojisi ile daha fala tozu suya hapsetme</t>
  </si>
  <si>
    <t>Hepa filtre, Metal teleskobik boru</t>
  </si>
  <si>
    <t>8 m. Etkinlik yarıçapı</t>
  </si>
  <si>
    <t>1200 W Motor, 230 W emiş gücü</t>
  </si>
  <si>
    <t>2 lt. toz kapasitesi</t>
  </si>
  <si>
    <t>6,5 m. Etkinlik yarıçapı</t>
  </si>
  <si>
    <t>Sert zemin ve halı fırçası aksesuarları</t>
  </si>
  <si>
    <t>Ergonomik tutma sapı ile daha rahat temizlik</t>
  </si>
  <si>
    <t>Mekanik toz torbası dolum göstergesi</t>
  </si>
  <si>
    <t>1500 W Motor gücü</t>
  </si>
  <si>
    <t>400 ml. Su haznesi kapasitesi</t>
  </si>
  <si>
    <t>35 sn. hızlı ısınma süresi</t>
  </si>
  <si>
    <t>16 dk. Çalışma Süresi</t>
  </si>
  <si>
    <t>110 C buhar sıcaklığı</t>
  </si>
  <si>
    <t>3 Katlı Mikrofiber bez (2 ad.)</t>
  </si>
  <si>
    <t>Halı temizleme kızağı</t>
  </si>
  <si>
    <t>Kablo Sarma Yeri</t>
  </si>
  <si>
    <t>40FA5000</t>
  </si>
  <si>
    <t>12 x 133=
2399</t>
  </si>
  <si>
    <t>12 X 350.00 =3000 TL</t>
  </si>
  <si>
    <t>ALİZE A7000</t>
  </si>
  <si>
    <t>MELTEM 3000</t>
  </si>
  <si>
    <t>Anti-Drip Damlatma Emniyet Sistemi</t>
  </si>
  <si>
    <t>SAFİR</t>
  </si>
  <si>
    <t>Özel Seramik Taban</t>
  </si>
  <si>
    <t>Led Işık Göstergesi</t>
  </si>
  <si>
    <t>İtici Aparatı</t>
  </si>
  <si>
    <t>Ergonomik Tutma Yeri</t>
  </si>
  <si>
    <t>TARÇIN S</t>
  </si>
  <si>
    <t>Toplam Güç 500 W</t>
  </si>
  <si>
    <t>Toplam Güç 550 W</t>
  </si>
  <si>
    <t>Android 5.1 Lollipop</t>
  </si>
  <si>
    <t>TABLET</t>
  </si>
  <si>
    <t>HIZLI 8914 TT</t>
  </si>
  <si>
    <t>BMH XL 606 W</t>
  </si>
  <si>
    <t>ADV 6307</t>
  </si>
  <si>
    <t>VİZON ANKASTRE DAVLUMBAZ</t>
  </si>
  <si>
    <t>AOV 6124</t>
  </si>
  <si>
    <t>VİZON ANKASTRE OCAK</t>
  </si>
  <si>
    <t>Vizon cam yüzey</t>
  </si>
  <si>
    <t>AFV 7684</t>
  </si>
  <si>
    <t>VİZON ANKASTRE FIRIN</t>
  </si>
  <si>
    <t>AFB 6682</t>
  </si>
  <si>
    <t>AOB 6104</t>
  </si>
  <si>
    <t>ADRC 6000</t>
  </si>
  <si>
    <t>KREM RUSTİK ANKASTRE DAVLUMBAZ</t>
  </si>
  <si>
    <t>AORC 6104</t>
  </si>
  <si>
    <t>KREM RUSTIK ANKASTRE OCAK</t>
  </si>
  <si>
    <t>KREM RUSTIK ANKASTRE FIRIN</t>
  </si>
  <si>
    <t>AFRB 7688</t>
  </si>
  <si>
    <t>AORB 6104</t>
  </si>
  <si>
    <t>ADRB 6000</t>
  </si>
  <si>
    <t>32FA7500</t>
  </si>
  <si>
    <t>Wİ-Fİ</t>
  </si>
  <si>
    <t>55UA9400</t>
  </si>
  <si>
    <t>Çok işlevli bölme</t>
  </si>
  <si>
    <t>EKO NF500</t>
  </si>
  <si>
    <t>330 LT STATİK BUZDOLABI</t>
  </si>
  <si>
    <t>EKO SB90</t>
  </si>
  <si>
    <t>CD-S1101 W A+</t>
  </si>
  <si>
    <t>49UA9400</t>
  </si>
  <si>
    <t>49" 4K UHD 3D SMART LED TV</t>
  </si>
  <si>
    <t>49" 124 cm 4K UHD  LED Ekran</t>
  </si>
  <si>
    <t>4K Ultra HD( 3840x2160 )</t>
  </si>
  <si>
    <t>Dahili 4k HD uydu alıcısı</t>
  </si>
  <si>
    <t>Dahili Wi-Fi</t>
  </si>
  <si>
    <t>6 Gözlük Hediye</t>
  </si>
  <si>
    <t>55" 140 cm 4K UHD  LED Ekran</t>
  </si>
  <si>
    <t>49UA9600</t>
  </si>
  <si>
    <t>49" 4K UHD  SMART LED TV</t>
  </si>
  <si>
    <t>55UA8990</t>
  </si>
  <si>
    <t>55" ANDROID 4K 3D LED TV</t>
  </si>
  <si>
    <t>32HA5110 LED TV</t>
  </si>
  <si>
    <t>32HA5000</t>
  </si>
  <si>
    <t>Hd Uydu Alıcı</t>
  </si>
  <si>
    <t>200 Hz.</t>
  </si>
  <si>
    <t>22FA5100</t>
  </si>
  <si>
    <t>22FA5100 B</t>
  </si>
  <si>
    <t>22VF5012 BATMAN</t>
  </si>
  <si>
    <t>22VF5012 TWEETY</t>
  </si>
  <si>
    <t>LAURUS 24"</t>
  </si>
  <si>
    <t>SLİM SMART LED TV</t>
  </si>
  <si>
    <t>1366x768 Hd Ready</t>
  </si>
  <si>
    <t>Smart Tv</t>
  </si>
  <si>
    <t>DVD Oynatıcı</t>
  </si>
  <si>
    <t>2xUsb</t>
  </si>
  <si>
    <t>2xHDMI</t>
  </si>
  <si>
    <t>Modül kart yuvası</t>
  </si>
  <si>
    <t>22FA7100  STARWARS</t>
  </si>
  <si>
    <t xml:space="preserve">22" SMART LED TV </t>
  </si>
  <si>
    <t>USB</t>
  </si>
  <si>
    <t>24FA5100</t>
  </si>
  <si>
    <t>HD Ready (1366 x 768)</t>
  </si>
  <si>
    <t>Dahili HD Uydu Alıcısı</t>
  </si>
  <si>
    <t>Super D. Contrast</t>
  </si>
  <si>
    <t>HDMI</t>
  </si>
  <si>
    <t>BMH L 401 W</t>
  </si>
  <si>
    <t>AFRC 7688</t>
  </si>
  <si>
    <t>NATURE PLUS BUZZ A 24</t>
  </si>
  <si>
    <t>NATURE PLUS BUZZ A 18</t>
  </si>
  <si>
    <t>NATURE PLUS BUZZ A 12</t>
  </si>
  <si>
    <t>BIO PLUS A 24</t>
  </si>
  <si>
    <t>BIO PLUS A 18</t>
  </si>
  <si>
    <t>BIO PLUS A 12</t>
  </si>
  <si>
    <t>BIO PLUS A 9</t>
  </si>
  <si>
    <t>SEFA ÇAY KIRMIZI</t>
  </si>
  <si>
    <t>SEFA CAM</t>
  </si>
  <si>
    <t>BEYAZ ÇAY MAKİNESİ</t>
  </si>
  <si>
    <t xml:space="preserve">BRUNCH 2000     </t>
  </si>
  <si>
    <t>INOX SU ISITICISI KIRMIZI</t>
  </si>
  <si>
    <t>BRUNCH 2000</t>
  </si>
  <si>
    <t>BRUNCH 2000 CAM X</t>
  </si>
  <si>
    <t>CAM INOX SU ISITICISI</t>
  </si>
  <si>
    <t>BRUNCH 2000 CAM K</t>
  </si>
  <si>
    <t>CAM KIRMIZI SU ISITICISI</t>
  </si>
  <si>
    <t xml:space="preserve">BRUNCH 2000        </t>
  </si>
  <si>
    <t>KREM SU ISITICISI</t>
  </si>
  <si>
    <t>SEFA T2002 GRİ</t>
  </si>
  <si>
    <t>IZGARA VE TOST MAKİNESİ</t>
  </si>
  <si>
    <t>SEFA T2002 KIRMIZI</t>
  </si>
  <si>
    <t>BRUNCH 2000 GRİ</t>
  </si>
  <si>
    <t xml:space="preserve"> IZGARA VE TOST MAKİNESİ</t>
  </si>
  <si>
    <t>BRUNCH 1000</t>
  </si>
  <si>
    <t>V-BRUNCH 3000</t>
  </si>
  <si>
    <t>DİJİTAL TOST MAKİNESİ</t>
  </si>
  <si>
    <t>Toplam Güç 2000 W</t>
  </si>
  <si>
    <t>Çıkarabilir plakalar ve zaman ayarı</t>
  </si>
  <si>
    <t>Alt ve üst plakaları farklı sıcaklıklarda ayarlma</t>
  </si>
  <si>
    <t>LCD gijital ekran</t>
  </si>
  <si>
    <t xml:space="preserve">V-BRUNCH 3000   </t>
  </si>
  <si>
    <t>VESTEL ŞÖLEN E3000</t>
  </si>
  <si>
    <t>EKMEK KIZARTMA MAKİNESİ</t>
  </si>
  <si>
    <t>2 dilim kapasiteli kızartma haznesi</t>
  </si>
  <si>
    <t>7 kademeli kızartma ayarı</t>
  </si>
  <si>
    <t>High-lift imkanı sunan kaldırma kolu</t>
  </si>
  <si>
    <t>VESTEL 2000Z INOZ</t>
  </si>
  <si>
    <t>STARWARS K3100</t>
  </si>
  <si>
    <t>INOX KAHVE MAKİNESİ</t>
  </si>
  <si>
    <t>1,5 lt (12 fincan) kapasite</t>
  </si>
  <si>
    <t>BRUNCH 4000</t>
  </si>
  <si>
    <t>SULTAN SEMAVER</t>
  </si>
  <si>
    <t>KEYİF K2001 SİYAH</t>
  </si>
  <si>
    <t>KAHVE MAKİNESİ</t>
  </si>
  <si>
    <t>KEYİF K2001 BEYAZ</t>
  </si>
  <si>
    <t xml:space="preserve">KEYİF K2001 SİYAH </t>
  </si>
  <si>
    <t xml:space="preserve">KEYİF K2001 BEYAZ  </t>
  </si>
  <si>
    <t>STARWARS E3100 K</t>
  </si>
  <si>
    <t>STARWARS E3100 R</t>
  </si>
  <si>
    <t xml:space="preserve">TARÇIN S  </t>
  </si>
  <si>
    <t>EL BLENDER</t>
  </si>
  <si>
    <t>900 ml. Ölçekli karıştırma kabı</t>
  </si>
  <si>
    <t xml:space="preserve">TARÇIN K  </t>
  </si>
  <si>
    <t xml:space="preserve">TARÇIN BR  </t>
  </si>
  <si>
    <t>TARÇIN BR</t>
  </si>
  <si>
    <t>TARÇIN K</t>
  </si>
  <si>
    <t xml:space="preserve">TARÇIN BR   </t>
  </si>
  <si>
    <t>CAM DOĞRAYICI</t>
  </si>
  <si>
    <t>1000 ml. Ölçekli karıştırma kabı</t>
  </si>
  <si>
    <t>Kolay Temizlenebilen Parçalar</t>
  </si>
  <si>
    <t>2 bıçaklı doğrama sistemi ile;</t>
  </si>
  <si>
    <t>VESTEL TARÇIN S</t>
  </si>
  <si>
    <t>MULTİ BLENDER SETİ</t>
  </si>
  <si>
    <t>Buz Kırma İmkanı</t>
  </si>
  <si>
    <t xml:space="preserve">TARÇIN BR     </t>
  </si>
  <si>
    <t>750 ml. Ölçekli karıştırma kabı</t>
  </si>
  <si>
    <t>Doğrayıcı Kapasitesi:1250 Lt.</t>
  </si>
  <si>
    <t>Paslanmaz Çelik Dilimleme Ve Rendeleme Bıçakları</t>
  </si>
  <si>
    <t xml:space="preserve">Turbo </t>
  </si>
  <si>
    <t>VESTEL VANİLYA</t>
  </si>
  <si>
    <t xml:space="preserve">VESTEL VANİLYA EL </t>
  </si>
  <si>
    <t>BLENDER SETİ</t>
  </si>
  <si>
    <t xml:space="preserve">VESTEL KREMA   </t>
  </si>
  <si>
    <t>5 Kademeli hız ayarı</t>
  </si>
  <si>
    <t>800 ml. Ölçekli karıştırma kabı</t>
  </si>
  <si>
    <t>Paslanmaz Çelik Blender Ayağı</t>
  </si>
  <si>
    <t xml:space="preserve">VESTEL KREMA </t>
  </si>
  <si>
    <t>VESTEL KREMA</t>
  </si>
  <si>
    <t>MULTİ BLENDER SEİ</t>
  </si>
  <si>
    <t>Bulaşık Makinasinde Yıkanabilir Parçalar</t>
  </si>
  <si>
    <t>Doğrayıcı Kapasitesi 1250 Lt.</t>
  </si>
  <si>
    <t>Çift Taraflı Paslanmaz Çelik Bıçak</t>
  </si>
  <si>
    <t>VESTEL PERİLLA</t>
  </si>
  <si>
    <t>1000 ml. Kapasiteli doğrama haznesi</t>
  </si>
  <si>
    <t>VESTEL PERİLLA MAXİ</t>
  </si>
  <si>
    <t>1500 ml. Kapasiteli doğrama haznesi</t>
  </si>
  <si>
    <t>MIX&amp;GO STAR WARS Y</t>
  </si>
  <si>
    <t>BLENDER YEŞİL</t>
  </si>
  <si>
    <t>MIX&amp;GO STAR WARS K</t>
  </si>
  <si>
    <t>BLENDER KIRMIZI</t>
  </si>
  <si>
    <t>MIX&amp;GO STAR WARS T</t>
  </si>
  <si>
    <t>BLENDER TURUNCU</t>
  </si>
  <si>
    <t>MIX&amp;GO S</t>
  </si>
  <si>
    <t>MIX &amp; GO BLENDER SİYAH</t>
  </si>
  <si>
    <t xml:space="preserve"> VESTEL TURKUAZ</t>
  </si>
  <si>
    <t xml:space="preserve">V-PRESS 2000 SİYAH </t>
  </si>
  <si>
    <t>VESTEL NİL</t>
  </si>
  <si>
    <t>Maksimum Güç:2400 Watt</t>
  </si>
  <si>
    <t>Şok buhar: 100 gr/dk</t>
  </si>
  <si>
    <t>Sürekli Buhar Çıkışı: 30 gr/dk</t>
  </si>
  <si>
    <t>Su Haznesi Kapasitesi (ml):220 Ml</t>
  </si>
  <si>
    <t>VESTEL ATLAS</t>
  </si>
  <si>
    <t>220 Ml. Kapasite su haznesi</t>
  </si>
  <si>
    <t>Otomatik kapama</t>
  </si>
  <si>
    <t>Self-Clean sistemi</t>
  </si>
  <si>
    <t>Şok Buhar Çıkışı: 160 gr/dk</t>
  </si>
  <si>
    <t>Sürekli Buhar Çıkışı:40 gr/dk</t>
  </si>
  <si>
    <t>NanoCeramic Taban</t>
  </si>
  <si>
    <t>Otomatik Kapanma Özelliği</t>
  </si>
  <si>
    <t>Self-Clean Kireç Temizleme Sistemi</t>
  </si>
  <si>
    <t>LILYUM PRO</t>
  </si>
  <si>
    <t xml:space="preserve">V-CARE 1000 </t>
  </si>
  <si>
    <t>Toz Torbalı Elektrikli Süpürge</t>
  </si>
  <si>
    <t>3 lt Toz Kapasitesi</t>
  </si>
  <si>
    <t>Yıkanabilir HEPA 10 Filtre</t>
  </si>
  <si>
    <t>8 m Etkinlik Yarıçapı</t>
  </si>
  <si>
    <t>Ses Gücü Seviyesi  79 Db</t>
  </si>
  <si>
    <t>Motor Gücü:1200-1600 W</t>
  </si>
  <si>
    <t>ALİZE 5000</t>
  </si>
  <si>
    <t>V3 5040 2 GB</t>
  </si>
  <si>
    <t>5.0 inç, 1280x720 HD IPS Ekran</t>
  </si>
  <si>
    <t>4 Çekirdekli, 1.3 GHz Qualcomm İşlemci</t>
  </si>
  <si>
    <t>8 MP-5 MP Kamera, 1 GB RAM, 16 GB Dahili Hafıza</t>
  </si>
  <si>
    <t>Metal Şık Tasarım</t>
  </si>
  <si>
    <t>4.5G Şebeke Uyumu</t>
  </si>
  <si>
    <t>V TAB 7.85" PRO</t>
  </si>
  <si>
    <t>7.85" 1024x768 HD Ipsekran</t>
  </si>
  <si>
    <t>1.2 GHz. Dört çekirdek işlemci</t>
  </si>
  <si>
    <t>1 GB RAM</t>
  </si>
  <si>
    <t>16 GB dahili hafıza</t>
  </si>
  <si>
    <t>0.3 Mp Ön/ 5 Mp Arka kamera</t>
  </si>
  <si>
    <t>SEFA KIRMIZI İNOX</t>
  </si>
  <si>
    <t>ÇAY MAKİNASI</t>
  </si>
  <si>
    <t>Yıkanabilir Hepa fitre, 10 m. Etkinlik yarıçapı</t>
  </si>
  <si>
    <t xml:space="preserve">TSUNAMİ A8100 </t>
  </si>
  <si>
    <t>Yatay park edebilme özelliği</t>
  </si>
  <si>
    <t>VESTEL GÜMÜŞ</t>
  </si>
  <si>
    <t>45 cm. genişlik, 160 cm. uzunluk</t>
  </si>
  <si>
    <t>BM-301</t>
  </si>
  <si>
    <t>10 KG ÇAMAŞIR MAKİNASI</t>
  </si>
  <si>
    <t>23 Farklı yıkama programı</t>
  </si>
  <si>
    <t>1200 devir sıkma devri</t>
  </si>
  <si>
    <t>8 KG PYROJET ÇAMAŞIR MAKİNESİ</t>
  </si>
  <si>
    <t>A+++ (%70) Enerji Sınıfı</t>
  </si>
  <si>
    <t>49FA9000</t>
  </si>
  <si>
    <t>49" 3D SMART LED TV</t>
  </si>
  <si>
    <t>KMS 6000</t>
  </si>
  <si>
    <t>KATI MEYVE SIKACAĞI</t>
  </si>
  <si>
    <t>800 Watt</t>
  </si>
  <si>
    <t>2 kademeli hız ayarı</t>
  </si>
  <si>
    <t>Meyve Suyu Kabı Kapasitesi (lt) 1,1 Lt.</t>
  </si>
  <si>
    <t>Emniyet Kilit Sistemi</t>
  </si>
  <si>
    <t>Kolayca ayrılabilen ve temizlenebilen parçalar</t>
  </si>
  <si>
    <t>Damlama Önleyici Sistem</t>
  </si>
  <si>
    <t>Bulaşık Makinesinde Yıkanabilme</t>
  </si>
  <si>
    <t>Paslanmaz çelik</t>
  </si>
  <si>
    <t>V-CARE 2000</t>
  </si>
  <si>
    <t>Toplam güç: 2000 Watt (max.)</t>
  </si>
  <si>
    <t>2 hız ve 3 sıcaklık kademesi</t>
  </si>
  <si>
    <t>Soğuk hava tuşu</t>
  </si>
  <si>
    <t>AFX 601 M</t>
  </si>
  <si>
    <t xml:space="preserve">VESTEL VENÜS    </t>
  </si>
  <si>
    <t>V3 5070</t>
  </si>
  <si>
    <t>5.0 inç, 1920x1080 Full HD IPS Ekran</t>
  </si>
  <si>
    <t>8 Çekirdekli, 1.5 GHz Qualcomm İşlemci</t>
  </si>
  <si>
    <t>13 MP-5 MP Kamera, 2 GB RAM, 32 GB Dahili Hafıza</t>
  </si>
  <si>
    <t>Android 6.0.1 Marshmallow, 4.5G Şebeke Uyumu</t>
  </si>
  <si>
    <t>VESTEL VENÜS</t>
  </si>
  <si>
    <t>5.5 inç, 1920x1080 Full HD LTPS IPS Ekran</t>
  </si>
  <si>
    <t>8 Çekirdekli, 1.3 GHz Mediatek İşlemci</t>
  </si>
  <si>
    <t>16 MP-5 MP Kamera, 3 GB RAM, 16 GB Dahili Hafıza</t>
  </si>
  <si>
    <t>%76,6 Ekran Kasa Oranı, Uzaktan Kumanda, FM Radyo Özelliği</t>
  </si>
  <si>
    <t>Android 6.0 Marshmallow, 4.5G Şebeke Uyumu</t>
  </si>
  <si>
    <t>VESTEL VENÜS V3</t>
  </si>
  <si>
    <t>5010 BEYAZ</t>
  </si>
  <si>
    <t>8 MP - 5 MP Ön Kamera, 1 GB RAM, 8 GB Dahili Hafıza</t>
  </si>
  <si>
    <t>TECHWOOD 22"</t>
  </si>
  <si>
    <t>22" 56 EKRAN LED TV</t>
  </si>
  <si>
    <t>FİNLUX 39"</t>
  </si>
  <si>
    <t>39"100 EKRAN LED TV</t>
  </si>
  <si>
    <t>39" (100 cm) FULL HD LED Ekran</t>
  </si>
  <si>
    <t xml:space="preserve">VESTEL ENERJİK NS3000 </t>
  </si>
  <si>
    <t xml:space="preserve"> INOX NARENCİYE SIKACAĞI</t>
  </si>
  <si>
    <t>Toplam güç: 85 Watt (max.)</t>
  </si>
  <si>
    <t>Büyük ve Küçük meyveler için 2 adet sıkma başlığı</t>
  </si>
  <si>
    <t>Kolayca ayrılan ve temizlenen parçalar</t>
  </si>
  <si>
    <t>Damla önleyici sistem</t>
  </si>
  <si>
    <t>Paslanmaz çelik gövde ve filtre</t>
  </si>
  <si>
    <t>V BRUNCH 2000</t>
  </si>
  <si>
    <t>PEMBE NARENCİYE SIKACAĞI</t>
  </si>
  <si>
    <t>DESİBEL H400</t>
  </si>
  <si>
    <t>BLUETOOTH HOPARLÖR KIRMIZI</t>
  </si>
  <si>
    <t>Ses çıkış gücü: 3 W (RMS) x 2</t>
  </si>
  <si>
    <t>6-8 saat arası kablosuz müzik dinleme</t>
  </si>
  <si>
    <t>USB ile şarj etme (DC 5 V, 1000 mA)</t>
  </si>
  <si>
    <t>Dahili mikrofon ile kablosuz telefon görüşmesi yapabilme</t>
  </si>
  <si>
    <t xml:space="preserve">DESİBEL H400  </t>
  </si>
  <si>
    <t>BLUETOOTH HOPARLÖR SİYAH</t>
  </si>
  <si>
    <t>USB ADAPTER</t>
  </si>
  <si>
    <t>Vestel ve tüm Vestel ürünlere tam destek</t>
  </si>
  <si>
    <t>İnternete kablosuz bağlanabilme</t>
  </si>
  <si>
    <t>DESİBEL K500</t>
  </si>
  <si>
    <t>BLUETOOTH KULAKLIK KIRMIZI</t>
  </si>
  <si>
    <t>Bluetooth ile kablo derdi olmadan özgürce müzik dinleme keyfi</t>
  </si>
  <si>
    <t>Kulağı mükemmel kavrayan, ses yalıtımı sağlayan ergonomik tasarım</t>
  </si>
  <si>
    <t>10 saate kadar kablosuz müzik dinleme, 30 gün standby süresi</t>
  </si>
  <si>
    <t>Aux-in bağlantısı ile kablolu kullanım seçeneği</t>
  </si>
  <si>
    <t>48UA9300</t>
  </si>
  <si>
    <t>48" 4K UHD 3D SMART LED TV</t>
  </si>
  <si>
    <t>48" 122 cm 4K UHD  LED Ekran</t>
  </si>
  <si>
    <t>2 Gözlük Hediye</t>
  </si>
  <si>
    <t>43FA8500</t>
  </si>
  <si>
    <t>43" 3D SMART LED TV</t>
  </si>
  <si>
    <t>43" (109 cm) FULL HD LED Ekran</t>
  </si>
  <si>
    <t>48UA9350</t>
  </si>
  <si>
    <t>VESTEL ŞÖLEN K3000 İNOX</t>
  </si>
  <si>
    <t>KAHVE MAKİNASI</t>
  </si>
  <si>
    <t>Filtre Kahve Makinası</t>
  </si>
  <si>
    <t>12 Fincan Kahve Kapasitesi</t>
  </si>
  <si>
    <t>Gizli Rezistans</t>
  </si>
  <si>
    <t>Anti-drip Damlatma Emniyeti</t>
  </si>
  <si>
    <t>TÜRK KAHVE MAKİNESİ</t>
  </si>
  <si>
    <t>SEFA İNOX KAHVE</t>
  </si>
  <si>
    <t xml:space="preserve">SEFA KIRMIZI İNOX </t>
  </si>
  <si>
    <t xml:space="preserve">TARÇIN K    </t>
  </si>
  <si>
    <t>DESİBEL K550</t>
  </si>
  <si>
    <t>BLUETOOTH KULAKLIK SİYAH / GOLD</t>
  </si>
  <si>
    <t>12 saate kadar kablosuz müzik dinleme, 30 gün standby süresi</t>
  </si>
  <si>
    <t>BLUETOOTH KULAKLIK SİYAH</t>
  </si>
  <si>
    <t xml:space="preserve">DESİBEL K500 </t>
  </si>
  <si>
    <t>DESİBEL K600</t>
  </si>
  <si>
    <t>20 saate kadar kablosuz müzik dinleme, 300 saat standby süresi</t>
  </si>
  <si>
    <t>SEFA İNOX</t>
  </si>
  <si>
    <t>İnox demlik / Inox ısıtıcı</t>
  </si>
  <si>
    <t>ŞEHZADE İNOX</t>
  </si>
  <si>
    <t>ÇAY MAKİNESİ</t>
  </si>
  <si>
    <t xml:space="preserve">VESTEL VENÜS V3 </t>
  </si>
  <si>
    <t xml:space="preserve">VESTEL VENÜS </t>
  </si>
  <si>
    <t>5.5 V ALTIN</t>
  </si>
  <si>
    <t>5.5 inç, 720x1280 HD IPS ekran</t>
  </si>
  <si>
    <t>Dört Çekirdekli, 1.2 GHz Qualcomm İşlemci</t>
  </si>
  <si>
    <t>13 MP Arka - 2 MP Ön Kamera</t>
  </si>
  <si>
    <t>1 GB RAM, 16 GB Dahili Hafıza</t>
  </si>
  <si>
    <t>4.5G Şebeke uyumu, NFC desteği</t>
  </si>
  <si>
    <t>Panaromik Çekim</t>
  </si>
  <si>
    <t>Pil Kapasitesi: 2000 Mah</t>
  </si>
  <si>
    <t>5.5 x ALTIN</t>
  </si>
  <si>
    <t xml:space="preserve">VESTEL VENÜS     </t>
  </si>
  <si>
    <t>5.5 inç, 1920x1080 Full HD IPS Ekran</t>
  </si>
  <si>
    <t>13 MP-8 MP Kamera, 2 GB RAM, 32 GB Dahili Hafıza</t>
  </si>
  <si>
    <t>64 bit, 1.5 Ghz Qualcomm 8939 Snapdragon 615</t>
  </si>
  <si>
    <t xml:space="preserve">VESTEL VENÜS V3        </t>
  </si>
  <si>
    <t>VESTEL VENÜS V3 ALTIN</t>
  </si>
  <si>
    <t>VESTEL VENÜS X</t>
  </si>
  <si>
    <t>5.0 X ALTIN</t>
  </si>
  <si>
    <t>5.0 inç, 540x960 qHD IPS ekran</t>
  </si>
  <si>
    <t>Dört çekirdekli, 1.2 GHz Qualcomm işlemci</t>
  </si>
  <si>
    <t>8 MP arka - 2 MP ön kamera</t>
  </si>
  <si>
    <t>1 GB RAM, 8 GB Dahili Hafıza</t>
  </si>
  <si>
    <t>1.2GHz Qualcomm Snapdragon 200 işlemci</t>
  </si>
  <si>
    <t>VESTEL VENÜS V</t>
  </si>
  <si>
    <t>5.0 V TİTAN</t>
  </si>
  <si>
    <t>OPAL S5000</t>
  </si>
  <si>
    <t>2800 WATT GÜÇ</t>
  </si>
  <si>
    <t>190 G/DK ŞOK BUHAR</t>
  </si>
  <si>
    <t>50 G/DK SÜREKLİ BUHAR</t>
  </si>
  <si>
    <t>NANOCERAMİC TABAN</t>
  </si>
  <si>
    <t>OPAL K5000</t>
  </si>
  <si>
    <t>4001 DİJİTAL</t>
  </si>
  <si>
    <t>2400 WATT GÜÇ</t>
  </si>
  <si>
    <t>101 BUHAR DELİĞİ</t>
  </si>
  <si>
    <t>LED aydınlatmalo Dijital Gösterge</t>
  </si>
  <si>
    <t>Nanoceramic taban</t>
  </si>
  <si>
    <t>Süper 50 Dk Yıkama Programı</t>
  </si>
  <si>
    <t>Ön Yıkama</t>
  </si>
  <si>
    <t>2 Adet üst sepette, 4 adet alt sepette</t>
  </si>
  <si>
    <t>Hızlı 30 Dk Yıkama Programı</t>
  </si>
  <si>
    <t>Yoğun 70 C yıkama programı</t>
  </si>
  <si>
    <t>Doluyken yüksekliği ayarlanabilir üst sepet</t>
  </si>
  <si>
    <t xml:space="preserve">BM- 500 X </t>
  </si>
  <si>
    <t>15 Kişilik</t>
  </si>
  <si>
    <t xml:space="preserve">Hızlı 30 Dk </t>
  </si>
  <si>
    <t>Süper 50  Dk</t>
  </si>
  <si>
    <t>A++</t>
  </si>
  <si>
    <t>9 KİLO ÇAMAŞIR MAKİNASI</t>
  </si>
  <si>
    <t>1000 Devir</t>
  </si>
  <si>
    <t>58 dB Ses seviyesi</t>
  </si>
  <si>
    <t>12 Dk Jet Yıkama</t>
  </si>
  <si>
    <t>İnci Kazan</t>
  </si>
  <si>
    <t>Tek Su Girişli</t>
  </si>
  <si>
    <t>KASIRGA A9000</t>
  </si>
  <si>
    <t>TOZ TORBALI ELETRİKLİ SÜPÜRGE</t>
  </si>
  <si>
    <t>700 W Motor Gücü</t>
  </si>
  <si>
    <t>5,5 Toz Kapesiteli</t>
  </si>
  <si>
    <t>Mobilya fırçası, parke halı fırçası</t>
  </si>
  <si>
    <t>Toz Fırçası</t>
  </si>
  <si>
    <t xml:space="preserve">Siyah/Bronz Renk </t>
  </si>
  <si>
    <t>2 Yıl Garantili</t>
  </si>
  <si>
    <t>300 LT SANDIK TİPİ DERİN DONDURUCU</t>
  </si>
  <si>
    <t>300  LT SANDIK TİPİ DERİN DONDURUCU</t>
  </si>
  <si>
    <t>CF 200 A++</t>
  </si>
  <si>
    <t>200 LT SANDIK TİPİ DERİN DONDURUCU</t>
  </si>
  <si>
    <t>200 lt. Brüt hacim</t>
  </si>
  <si>
    <t xml:space="preserve"> EKO SBY90</t>
  </si>
  <si>
    <t>90 LİTRE MİNİ BUZDOLABI</t>
  </si>
  <si>
    <t>90 LT. Brüt Hacim</t>
  </si>
  <si>
    <t>Ayarlanabilir Cam Raf</t>
  </si>
  <si>
    <t>Soğutucu Raf Tipi Cam</t>
  </si>
  <si>
    <t>Dondurucu Bölme</t>
  </si>
  <si>
    <t>82x48x54</t>
  </si>
  <si>
    <t>BM 201 W </t>
  </si>
  <si>
    <t xml:space="preserve">CM 8710 </t>
  </si>
  <si>
    <t>CM 9710</t>
  </si>
  <si>
    <t>BM  401 X</t>
  </si>
  <si>
    <t>BM  401 I</t>
  </si>
  <si>
    <t xml:space="preserve">BM 502 X </t>
  </si>
  <si>
    <t>12 Kişilik</t>
  </si>
  <si>
    <t>Aktif Kurutma</t>
  </si>
  <si>
    <t>18 dk jetwash hızlı yıkama</t>
  </si>
  <si>
    <t>Siyah Rustik</t>
  </si>
  <si>
    <t>BMA 505 RS</t>
  </si>
  <si>
    <t>Siyah Kavisli Cam Yüzey</t>
  </si>
  <si>
    <t>AOB 6104 W</t>
  </si>
  <si>
    <t>AOB 6024</t>
  </si>
  <si>
    <t>4 Gözü Gazlı</t>
  </si>
  <si>
    <t>Paslanmaz Çelik Düğme</t>
  </si>
  <si>
    <t>Siyah Emaye Yüzey</t>
  </si>
  <si>
    <t>Bütünleşik Parlak Emaye Izgara</t>
  </si>
  <si>
    <t xml:space="preserve">AFW- 5651 </t>
  </si>
  <si>
    <t>Fırın İçi Aydınlatma</t>
  </si>
  <si>
    <t>ADW-6309</t>
  </si>
  <si>
    <t>BEYAZ YATAY ANKASTRE DAVLUMBAZ</t>
  </si>
  <si>
    <t>Duvar Tipi</t>
  </si>
  <si>
    <t>Cam Üstü Dokunmatik Kontrol</t>
  </si>
  <si>
    <t>2x3w Led Ocak Aydınlatması</t>
  </si>
  <si>
    <t>15 Dk Zamanlauoco ve Kapanma</t>
  </si>
  <si>
    <t>60 Cm</t>
  </si>
  <si>
    <t>547 m3 Emiş Gücü</t>
  </si>
  <si>
    <t xml:space="preserve">AOW - 6104 </t>
  </si>
  <si>
    <t>Yandan Düğmeli Kontrol Sistemi</t>
  </si>
  <si>
    <t>Doğalgaza Uygun</t>
  </si>
  <si>
    <t>AFW-7684</t>
  </si>
  <si>
    <t>BEYAZ ANKASRTE FIRIN</t>
  </si>
  <si>
    <t>Tel Raf</t>
  </si>
  <si>
    <t>Gömülebilir Paslanmaz Çelik Düğmne</t>
  </si>
  <si>
    <t>Tavuk Çevirme</t>
  </si>
  <si>
    <t>EKO 8710 TL</t>
  </si>
  <si>
    <t>HIZLI 10912 TT</t>
  </si>
  <si>
    <t>HIZLI 11912 TT</t>
  </si>
  <si>
    <t>11 KG ÇAMAŞIR MAKİNASI</t>
  </si>
  <si>
    <t>HIZLI 8912 TT</t>
  </si>
  <si>
    <t>CM 9812</t>
  </si>
  <si>
    <t>EKO 9711 TGL</t>
  </si>
  <si>
    <t>EKO 8711 TGL</t>
  </si>
  <si>
    <t xml:space="preserve">CM  7610 </t>
  </si>
  <si>
    <t xml:space="preserve">AKILLI 9614 TGT </t>
  </si>
  <si>
    <t>Akıllı</t>
  </si>
  <si>
    <t>33 Dk Hızlı Yıkama+Kurutma</t>
  </si>
  <si>
    <t xml:space="preserve">BM- 502 X </t>
  </si>
  <si>
    <t>BM 500 CS</t>
  </si>
  <si>
    <t>BM 1004 X</t>
  </si>
  <si>
    <t>Super 50 Dk</t>
  </si>
  <si>
    <t xml:space="preserve">A++ </t>
  </si>
  <si>
    <t>1007 X</t>
  </si>
  <si>
    <t>1007 W</t>
  </si>
  <si>
    <t>BM 401 W</t>
  </si>
  <si>
    <t xml:space="preserve">BM 802 X </t>
  </si>
  <si>
    <t>EKO 5708 T A++</t>
  </si>
  <si>
    <t>EKO 8710 TGL</t>
  </si>
  <si>
    <t xml:space="preserve">BM 602 X </t>
  </si>
  <si>
    <t>Üretim Yeri : Türkiye</t>
  </si>
  <si>
    <t xml:space="preserve">İNDİRİMLİ FİYAT </t>
  </si>
  <si>
    <t>CM 5608 A++</t>
  </si>
  <si>
    <t>280,00 X 9 = 2.520,00 TL</t>
  </si>
  <si>
    <t>230,00 X 12 = 2.760,00 TL</t>
  </si>
  <si>
    <t>395,00 X 9 = 3.555,00 TL</t>
  </si>
  <si>
    <t>325,00 X 12 = 3.900,00 TL</t>
  </si>
  <si>
    <t>430,00 X 9 = 3.870,00 TL</t>
  </si>
  <si>
    <t>360,00 X 12 = 4.320,00 TL</t>
  </si>
  <si>
    <t>CM 11912</t>
  </si>
  <si>
    <t>12 KG ÇAMAŞIR MAKİNASI</t>
  </si>
  <si>
    <t>CM 9914 KÖPÜKJET</t>
  </si>
  <si>
    <t>Köpükjet teknolojisi</t>
  </si>
  <si>
    <t>BM 502</t>
  </si>
  <si>
    <t>BMA 307 I ANKASTRE</t>
  </si>
  <si>
    <t>3 PROG. ANKASTRE BULAŞIK MAKİNESİ</t>
  </si>
  <si>
    <t>Manuel Ekran</t>
  </si>
  <si>
    <t>52 dB ses seviyesi</t>
  </si>
  <si>
    <t>BMA 407 I ANKASTRE</t>
  </si>
  <si>
    <t>4 PROG. ANKASTRE BULAŞIK MAKİNESİ</t>
  </si>
  <si>
    <t>Süper 50 dakika yıkama programı</t>
  </si>
  <si>
    <t>BMA 611 I ANKASTRE</t>
  </si>
  <si>
    <t>6 PROG. ANKASTRE BULAŞIK MAKİNESİ</t>
  </si>
  <si>
    <t>235,00 TL X 9 = 2.115,00 TL</t>
  </si>
  <si>
    <t>195,00 TL X 12 = 2.340,00 TL</t>
  </si>
  <si>
    <t>V Taksit 193,00 TL X 12 = 2.316,00 TL</t>
  </si>
  <si>
    <t>3 YIL GARANTİSİ</t>
  </si>
  <si>
    <t>300,00 TL X 9 = 2.700,00 TL</t>
  </si>
  <si>
    <t>250,00 TL X 12 = 3.000,00 TL</t>
  </si>
  <si>
    <t>V Taksit 246,00 TL X 12 = 2.952,00 TL</t>
  </si>
  <si>
    <t>455,00 TL X 9 = 4.095,00 TL</t>
  </si>
  <si>
    <t>375,00 TL X 12 = 4.500,00 TL</t>
  </si>
  <si>
    <t>V Taksit 365,00 TL X 12 = 4.380,00 TL</t>
  </si>
  <si>
    <t>CMI 10812 A+++</t>
  </si>
  <si>
    <t>330,00 TL X 9 = 2.970,00 TL</t>
  </si>
  <si>
    <t>270,00 TL X 12 = 3.240,00 TL</t>
  </si>
  <si>
    <t>V Taksit 269,00 TL X 12 = 3.228,00 TL</t>
  </si>
  <si>
    <t>440,00 TL X 9 = 3.960,00 TL</t>
  </si>
  <si>
    <t>365,00 TL X 12 = 4.380,00 TL</t>
  </si>
  <si>
    <t>V Taksit 350,00 TL X 12 = 4.200,00 TL</t>
  </si>
  <si>
    <t>305,00 TL X 9 = 2.745,00 TL</t>
  </si>
  <si>
    <t>V Taksit 248,00 TL X 12 = 2.976,00 TL</t>
  </si>
  <si>
    <t>200,00 TL X 12 = 2.400,00 TL</t>
  </si>
  <si>
    <t>V Taksit 195,00 TL X 12 = 2.340,00 TL</t>
  </si>
  <si>
    <t>V Taksit 320,00 TL X 12 = 3.840,00 TL</t>
  </si>
  <si>
    <t>V Taksit 225,00 TL X 12 =2.700,00 TL</t>
  </si>
  <si>
    <t>300,00 X 9 = 2.700,00 TL</t>
  </si>
  <si>
    <t>V Taksit 355,00 TL X 12 =4.260,00 TL</t>
  </si>
  <si>
    <t>200,00 TL X 9 = 1.800,00 TL</t>
  </si>
  <si>
    <t>165,00 TL X 12 = 1.980,00 TL</t>
  </si>
  <si>
    <t>V Taksit 160,00 TL X 12 = 1.920,00 TL</t>
  </si>
  <si>
    <t>310,00 TL X 9 = 2.790,00 TL</t>
  </si>
  <si>
    <t>260,00 TL X 12 = 3.120,00 TL</t>
  </si>
  <si>
    <t>V Taksit 253,00 TL X 12 = 3.063,00 TL</t>
  </si>
  <si>
    <t>S</t>
  </si>
  <si>
    <t>300,00 TL X 12 = 3.600,00 TL</t>
  </si>
  <si>
    <t>550,00 TL X 6 = 3.300,00 TL</t>
  </si>
  <si>
    <t>V Taksit 300,00 TL X 12 = 3.600,00 TL</t>
  </si>
</sst>
</file>

<file path=xl/styles.xml><?xml version="1.0" encoding="utf-8"?>
<styleSheet xmlns="http://schemas.openxmlformats.org/spreadsheetml/2006/main">
  <numFmts count="3">
    <numFmt numFmtId="164" formatCode="#,##0.00\ &quot;₺&quot;"/>
    <numFmt numFmtId="165" formatCode="#,##0.00\ &quot;₺&quot;;[Red]#,##0.00\ &quot;₺&quot;"/>
    <numFmt numFmtId="166" formatCode="#,##0\ &quot;₺&quot;;[Red]#,##0\ &quot;₺&quot;"/>
  </numFmts>
  <fonts count="11">
    <font>
      <sz val="11"/>
      <color theme="1"/>
      <name val="Calibri"/>
      <family val="2"/>
      <charset val="162"/>
      <scheme val="minor"/>
    </font>
    <font>
      <b/>
      <sz val="40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36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left" vertical="center"/>
    </xf>
    <xf numFmtId="0" fontId="2" fillId="0" borderId="0" xfId="0" applyFont="1"/>
    <xf numFmtId="0" fontId="0" fillId="0" borderId="0" xfId="0" applyNumberFormat="1"/>
    <xf numFmtId="0" fontId="0" fillId="0" borderId="8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0" xfId="0" applyProtection="1"/>
    <xf numFmtId="0" fontId="0" fillId="0" borderId="4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4" xfId="0" applyFont="1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/>
    </xf>
    <xf numFmtId="0" fontId="2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quotePrefix="1" applyAlignment="1">
      <alignment vertical="center"/>
    </xf>
    <xf numFmtId="164" fontId="1" fillId="0" borderId="0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0" fillId="2" borderId="0" xfId="0" applyFill="1" applyAlignment="1">
      <alignment vertical="center"/>
    </xf>
    <xf numFmtId="0" fontId="0" fillId="2" borderId="0" xfId="0" applyFill="1"/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65" fontId="1" fillId="0" borderId="0" xfId="0" applyNumberFormat="1" applyFont="1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 applyProtection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Alignment="1" applyProtection="1"/>
    <xf numFmtId="0" fontId="6" fillId="0" borderId="0" xfId="0" applyFont="1" applyBorder="1" applyAlignment="1">
      <alignment vertical="center"/>
    </xf>
    <xf numFmtId="0" fontId="0" fillId="0" borderId="0" xfId="0" applyBorder="1" applyAlignment="1" applyProtection="1">
      <alignment horizontal="left"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165" fontId="9" fillId="0" borderId="9" xfId="0" applyNumberFormat="1" applyFont="1" applyBorder="1" applyAlignment="1" applyProtection="1">
      <alignment horizontal="center" vertical="center"/>
    </xf>
    <xf numFmtId="165" fontId="9" fillId="0" borderId="10" xfId="0" applyNumberFormat="1" applyFont="1" applyBorder="1" applyAlignment="1" applyProtection="1">
      <alignment horizontal="center" vertical="center"/>
    </xf>
    <xf numFmtId="165" fontId="9" fillId="0" borderId="11" xfId="0" applyNumberFormat="1" applyFont="1" applyBorder="1" applyAlignment="1" applyProtection="1">
      <alignment horizontal="center" vertical="center"/>
    </xf>
    <xf numFmtId="165" fontId="9" fillId="0" borderId="12" xfId="0" applyNumberFormat="1" applyFont="1" applyBorder="1" applyAlignment="1" applyProtection="1">
      <alignment horizontal="center" vertical="center"/>
    </xf>
    <xf numFmtId="165" fontId="9" fillId="0" borderId="0" xfId="0" applyNumberFormat="1" applyFont="1" applyBorder="1" applyAlignment="1" applyProtection="1">
      <alignment horizontal="center" vertical="center"/>
    </xf>
    <xf numFmtId="165" fontId="9" fillId="0" borderId="13" xfId="0" applyNumberFormat="1" applyFont="1" applyBorder="1" applyAlignment="1" applyProtection="1">
      <alignment horizontal="center" vertical="center"/>
    </xf>
    <xf numFmtId="165" fontId="9" fillId="0" borderId="14" xfId="0" applyNumberFormat="1" applyFont="1" applyBorder="1" applyAlignment="1" applyProtection="1">
      <alignment horizontal="center" vertical="center"/>
    </xf>
    <xf numFmtId="165" fontId="9" fillId="0" borderId="15" xfId="0" applyNumberFormat="1" applyFont="1" applyBorder="1" applyAlignment="1" applyProtection="1">
      <alignment horizontal="center" vertical="center"/>
    </xf>
    <xf numFmtId="165" fontId="9" fillId="0" borderId="16" xfId="0" applyNumberFormat="1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165" fontId="10" fillId="0" borderId="17" xfId="0" applyNumberFormat="1" applyFont="1" applyBorder="1" applyAlignment="1">
      <alignment horizontal="center" vertical="center" wrapText="1"/>
    </xf>
    <xf numFmtId="165" fontId="10" fillId="0" borderId="18" xfId="0" applyNumberFormat="1" applyFont="1" applyBorder="1" applyAlignment="1">
      <alignment horizontal="center" vertical="center" wrapText="1"/>
    </xf>
    <xf numFmtId="165" fontId="10" fillId="0" borderId="19" xfId="0" applyNumberFormat="1" applyFont="1" applyBorder="1" applyAlignment="1">
      <alignment horizontal="center" vertical="center" wrapText="1"/>
    </xf>
    <xf numFmtId="166" fontId="1" fillId="0" borderId="17" xfId="0" applyNumberFormat="1" applyFont="1" applyBorder="1" applyAlignment="1">
      <alignment horizontal="center" vertical="center"/>
    </xf>
    <xf numFmtId="166" fontId="1" fillId="0" borderId="18" xfId="0" applyNumberFormat="1" applyFont="1" applyBorder="1" applyAlignment="1">
      <alignment horizontal="center" vertical="center"/>
    </xf>
    <xf numFmtId="166" fontId="1" fillId="0" borderId="19" xfId="0" applyNumberFormat="1" applyFont="1" applyBorder="1" applyAlignment="1">
      <alignment horizontal="center" vertical="center"/>
    </xf>
    <xf numFmtId="14" fontId="8" fillId="0" borderId="17" xfId="0" applyNumberFormat="1" applyFont="1" applyBorder="1" applyAlignment="1" applyProtection="1">
      <alignment horizontal="center" vertical="center"/>
    </xf>
    <xf numFmtId="14" fontId="8" fillId="0" borderId="19" xfId="0" applyNumberFormat="1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28575</xdr:colOff>
      <xdr:row>34</xdr:row>
      <xdr:rowOff>9525</xdr:rowOff>
    </xdr:from>
    <xdr:to>
      <xdr:col>29</xdr:col>
      <xdr:colOff>85725</xdr:colOff>
      <xdr:row>37</xdr:row>
      <xdr:rowOff>72775</xdr:rowOff>
    </xdr:to>
    <xdr:pic>
      <xdr:nvPicPr>
        <xdr:cNvPr id="2" name="1 Resim" descr="yerli_uretim_vektorel_logo_190918_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52575" y="3248025"/>
          <a:ext cx="1295400" cy="349000"/>
        </a:xfrm>
        <a:prstGeom prst="rect">
          <a:avLst/>
        </a:prstGeom>
      </xdr:spPr>
    </xdr:pic>
    <xdr:clientData/>
  </xdr:twoCellAnchor>
  <xdr:twoCellAnchor editAs="oneCell">
    <xdr:from>
      <xdr:col>16</xdr:col>
      <xdr:colOff>28575</xdr:colOff>
      <xdr:row>70</xdr:row>
      <xdr:rowOff>9525</xdr:rowOff>
    </xdr:from>
    <xdr:to>
      <xdr:col>29</xdr:col>
      <xdr:colOff>85725</xdr:colOff>
      <xdr:row>73</xdr:row>
      <xdr:rowOff>72775</xdr:rowOff>
    </xdr:to>
    <xdr:pic>
      <xdr:nvPicPr>
        <xdr:cNvPr id="5" name="4 Resim" descr="yerli_uretim_vektorel_logo_190918_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52575" y="3248025"/>
          <a:ext cx="1295400" cy="349000"/>
        </a:xfrm>
        <a:prstGeom prst="rect">
          <a:avLst/>
        </a:prstGeom>
      </xdr:spPr>
    </xdr:pic>
    <xdr:clientData/>
  </xdr:twoCellAnchor>
  <xdr:twoCellAnchor editAs="oneCell">
    <xdr:from>
      <xdr:col>16</xdr:col>
      <xdr:colOff>28575</xdr:colOff>
      <xdr:row>106</xdr:row>
      <xdr:rowOff>9525</xdr:rowOff>
    </xdr:from>
    <xdr:to>
      <xdr:col>29</xdr:col>
      <xdr:colOff>85725</xdr:colOff>
      <xdr:row>109</xdr:row>
      <xdr:rowOff>72775</xdr:rowOff>
    </xdr:to>
    <xdr:pic>
      <xdr:nvPicPr>
        <xdr:cNvPr id="6" name="5 Resim" descr="yerli_uretim_vektorel_logo_190918_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52575" y="6677025"/>
          <a:ext cx="1295400" cy="349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28575</xdr:colOff>
      <xdr:row>34</xdr:row>
      <xdr:rowOff>9525</xdr:rowOff>
    </xdr:from>
    <xdr:to>
      <xdr:col>29</xdr:col>
      <xdr:colOff>85725</xdr:colOff>
      <xdr:row>37</xdr:row>
      <xdr:rowOff>72775</xdr:rowOff>
    </xdr:to>
    <xdr:pic>
      <xdr:nvPicPr>
        <xdr:cNvPr id="8" name="7 Resim" descr="yerli_uretim_vektorel_logo_190918_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52575" y="3248025"/>
          <a:ext cx="1295400" cy="349000"/>
        </a:xfrm>
        <a:prstGeom prst="rect">
          <a:avLst/>
        </a:prstGeom>
      </xdr:spPr>
    </xdr:pic>
    <xdr:clientData/>
  </xdr:twoCellAnchor>
  <xdr:twoCellAnchor editAs="oneCell">
    <xdr:from>
      <xdr:col>16</xdr:col>
      <xdr:colOff>28575</xdr:colOff>
      <xdr:row>70</xdr:row>
      <xdr:rowOff>9525</xdr:rowOff>
    </xdr:from>
    <xdr:to>
      <xdr:col>29</xdr:col>
      <xdr:colOff>85725</xdr:colOff>
      <xdr:row>73</xdr:row>
      <xdr:rowOff>72775</xdr:rowOff>
    </xdr:to>
    <xdr:pic>
      <xdr:nvPicPr>
        <xdr:cNvPr id="7" name="6 Resim" descr="yerli_uretim_vektorel_logo_190918_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52575" y="3248025"/>
          <a:ext cx="1295400" cy="349000"/>
        </a:xfrm>
        <a:prstGeom prst="rect">
          <a:avLst/>
        </a:prstGeom>
      </xdr:spPr>
    </xdr:pic>
    <xdr:clientData/>
  </xdr:twoCellAnchor>
  <xdr:twoCellAnchor editAs="oneCell">
    <xdr:from>
      <xdr:col>16</xdr:col>
      <xdr:colOff>28575</xdr:colOff>
      <xdr:row>106</xdr:row>
      <xdr:rowOff>9525</xdr:rowOff>
    </xdr:from>
    <xdr:to>
      <xdr:col>29</xdr:col>
      <xdr:colOff>85725</xdr:colOff>
      <xdr:row>109</xdr:row>
      <xdr:rowOff>72775</xdr:rowOff>
    </xdr:to>
    <xdr:pic>
      <xdr:nvPicPr>
        <xdr:cNvPr id="9" name="8 Resim" descr="yerli_uretim_vektorel_logo_190918_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52575" y="10106025"/>
          <a:ext cx="1295400" cy="349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28575</xdr:colOff>
      <xdr:row>34</xdr:row>
      <xdr:rowOff>9525</xdr:rowOff>
    </xdr:from>
    <xdr:to>
      <xdr:col>29</xdr:col>
      <xdr:colOff>85725</xdr:colOff>
      <xdr:row>37</xdr:row>
      <xdr:rowOff>72775</xdr:rowOff>
    </xdr:to>
    <xdr:pic>
      <xdr:nvPicPr>
        <xdr:cNvPr id="8" name="7 Resim" descr="yerli_uretim_vektorel_logo_190918_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52575" y="10106025"/>
          <a:ext cx="1295400" cy="349000"/>
        </a:xfrm>
        <a:prstGeom prst="rect">
          <a:avLst/>
        </a:prstGeom>
      </xdr:spPr>
    </xdr:pic>
    <xdr:clientData/>
  </xdr:twoCellAnchor>
  <xdr:twoCellAnchor editAs="oneCell">
    <xdr:from>
      <xdr:col>17</xdr:col>
      <xdr:colOff>28575</xdr:colOff>
      <xdr:row>70</xdr:row>
      <xdr:rowOff>9525</xdr:rowOff>
    </xdr:from>
    <xdr:to>
      <xdr:col>30</xdr:col>
      <xdr:colOff>85725</xdr:colOff>
      <xdr:row>73</xdr:row>
      <xdr:rowOff>72775</xdr:rowOff>
    </xdr:to>
    <xdr:pic>
      <xdr:nvPicPr>
        <xdr:cNvPr id="9" name="8 Resim" descr="yerli_uretim_vektorel_logo_190918_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52575" y="10106025"/>
          <a:ext cx="1295400" cy="349000"/>
        </a:xfrm>
        <a:prstGeom prst="rect">
          <a:avLst/>
        </a:prstGeom>
      </xdr:spPr>
    </xdr:pic>
    <xdr:clientData/>
  </xdr:twoCellAnchor>
  <xdr:twoCellAnchor editAs="oneCell">
    <xdr:from>
      <xdr:col>17</xdr:col>
      <xdr:colOff>28575</xdr:colOff>
      <xdr:row>106</xdr:row>
      <xdr:rowOff>9525</xdr:rowOff>
    </xdr:from>
    <xdr:to>
      <xdr:col>30</xdr:col>
      <xdr:colOff>85725</xdr:colOff>
      <xdr:row>109</xdr:row>
      <xdr:rowOff>72775</xdr:rowOff>
    </xdr:to>
    <xdr:pic>
      <xdr:nvPicPr>
        <xdr:cNvPr id="10" name="9 Resim" descr="yerli_uretim_vektorel_logo_190918_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52575" y="10106025"/>
          <a:ext cx="1295400" cy="349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28575</xdr:colOff>
      <xdr:row>106</xdr:row>
      <xdr:rowOff>9525</xdr:rowOff>
    </xdr:from>
    <xdr:to>
      <xdr:col>29</xdr:col>
      <xdr:colOff>85725</xdr:colOff>
      <xdr:row>109</xdr:row>
      <xdr:rowOff>72775</xdr:rowOff>
    </xdr:to>
    <xdr:pic>
      <xdr:nvPicPr>
        <xdr:cNvPr id="8" name="7 Resim" descr="yerli_uretim_vektorel_logo_190918_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52575" y="10106025"/>
          <a:ext cx="1295400" cy="349000"/>
        </a:xfrm>
        <a:prstGeom prst="rect">
          <a:avLst/>
        </a:prstGeom>
      </xdr:spPr>
    </xdr:pic>
    <xdr:clientData/>
  </xdr:twoCellAnchor>
  <xdr:twoCellAnchor editAs="oneCell">
    <xdr:from>
      <xdr:col>16</xdr:col>
      <xdr:colOff>28575</xdr:colOff>
      <xdr:row>70</xdr:row>
      <xdr:rowOff>9525</xdr:rowOff>
    </xdr:from>
    <xdr:to>
      <xdr:col>29</xdr:col>
      <xdr:colOff>85725</xdr:colOff>
      <xdr:row>73</xdr:row>
      <xdr:rowOff>72775</xdr:rowOff>
    </xdr:to>
    <xdr:pic>
      <xdr:nvPicPr>
        <xdr:cNvPr id="9" name="8 Resim" descr="yerli_uretim_vektorel_logo_190918_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52575" y="10106025"/>
          <a:ext cx="1295400" cy="349000"/>
        </a:xfrm>
        <a:prstGeom prst="rect">
          <a:avLst/>
        </a:prstGeom>
      </xdr:spPr>
    </xdr:pic>
    <xdr:clientData/>
  </xdr:twoCellAnchor>
  <xdr:twoCellAnchor editAs="oneCell">
    <xdr:from>
      <xdr:col>16</xdr:col>
      <xdr:colOff>28575</xdr:colOff>
      <xdr:row>34</xdr:row>
      <xdr:rowOff>9525</xdr:rowOff>
    </xdr:from>
    <xdr:to>
      <xdr:col>29</xdr:col>
      <xdr:colOff>85725</xdr:colOff>
      <xdr:row>37</xdr:row>
      <xdr:rowOff>72775</xdr:rowOff>
    </xdr:to>
    <xdr:pic>
      <xdr:nvPicPr>
        <xdr:cNvPr id="10" name="9 Resim" descr="yerli_uretim_vektorel_logo_190918_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52575" y="6677025"/>
          <a:ext cx="1295400" cy="349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28575</xdr:colOff>
      <xdr:row>34</xdr:row>
      <xdr:rowOff>9525</xdr:rowOff>
    </xdr:from>
    <xdr:to>
      <xdr:col>29</xdr:col>
      <xdr:colOff>85725</xdr:colOff>
      <xdr:row>37</xdr:row>
      <xdr:rowOff>72775</xdr:rowOff>
    </xdr:to>
    <xdr:pic>
      <xdr:nvPicPr>
        <xdr:cNvPr id="5" name="4 Resim" descr="yerli_uretim_vektorel_logo_190918_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52575" y="3248025"/>
          <a:ext cx="1295400" cy="349000"/>
        </a:xfrm>
        <a:prstGeom prst="rect">
          <a:avLst/>
        </a:prstGeom>
      </xdr:spPr>
    </xdr:pic>
    <xdr:clientData/>
  </xdr:twoCellAnchor>
  <xdr:twoCellAnchor editAs="oneCell">
    <xdr:from>
      <xdr:col>16</xdr:col>
      <xdr:colOff>28575</xdr:colOff>
      <xdr:row>70</xdr:row>
      <xdr:rowOff>9525</xdr:rowOff>
    </xdr:from>
    <xdr:to>
      <xdr:col>29</xdr:col>
      <xdr:colOff>85725</xdr:colOff>
      <xdr:row>73</xdr:row>
      <xdr:rowOff>72775</xdr:rowOff>
    </xdr:to>
    <xdr:pic>
      <xdr:nvPicPr>
        <xdr:cNvPr id="10" name="9 Resim" descr="yerli_uretim_vektorel_logo_190918_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52575" y="3248025"/>
          <a:ext cx="1295400" cy="349000"/>
        </a:xfrm>
        <a:prstGeom prst="rect">
          <a:avLst/>
        </a:prstGeom>
      </xdr:spPr>
    </xdr:pic>
    <xdr:clientData/>
  </xdr:twoCellAnchor>
  <xdr:twoCellAnchor editAs="oneCell">
    <xdr:from>
      <xdr:col>16</xdr:col>
      <xdr:colOff>28575</xdr:colOff>
      <xdr:row>106</xdr:row>
      <xdr:rowOff>9525</xdr:rowOff>
    </xdr:from>
    <xdr:to>
      <xdr:col>29</xdr:col>
      <xdr:colOff>85725</xdr:colOff>
      <xdr:row>109</xdr:row>
      <xdr:rowOff>72775</xdr:rowOff>
    </xdr:to>
    <xdr:pic>
      <xdr:nvPicPr>
        <xdr:cNvPr id="15" name="14 Resim" descr="yerli_uretim_vektorel_logo_190918_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52575" y="6677025"/>
          <a:ext cx="1295400" cy="349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28575</xdr:colOff>
      <xdr:row>34</xdr:row>
      <xdr:rowOff>9525</xdr:rowOff>
    </xdr:from>
    <xdr:to>
      <xdr:col>29</xdr:col>
      <xdr:colOff>85725</xdr:colOff>
      <xdr:row>37</xdr:row>
      <xdr:rowOff>72775</xdr:rowOff>
    </xdr:to>
    <xdr:pic>
      <xdr:nvPicPr>
        <xdr:cNvPr id="9" name="8 Resim" descr="yerli_uretim_vektorel_logo_190918_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52575" y="10106025"/>
          <a:ext cx="1295400" cy="349000"/>
        </a:xfrm>
        <a:prstGeom prst="rect">
          <a:avLst/>
        </a:prstGeom>
      </xdr:spPr>
    </xdr:pic>
    <xdr:clientData/>
  </xdr:twoCellAnchor>
  <xdr:twoCellAnchor editAs="oneCell">
    <xdr:from>
      <xdr:col>16</xdr:col>
      <xdr:colOff>28575</xdr:colOff>
      <xdr:row>70</xdr:row>
      <xdr:rowOff>9525</xdr:rowOff>
    </xdr:from>
    <xdr:to>
      <xdr:col>29</xdr:col>
      <xdr:colOff>85725</xdr:colOff>
      <xdr:row>73</xdr:row>
      <xdr:rowOff>72775</xdr:rowOff>
    </xdr:to>
    <xdr:pic>
      <xdr:nvPicPr>
        <xdr:cNvPr id="10" name="9 Resim" descr="yerli_uretim_vektorel_logo_190918_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52575" y="10106025"/>
          <a:ext cx="1295400" cy="349000"/>
        </a:xfrm>
        <a:prstGeom prst="rect">
          <a:avLst/>
        </a:prstGeom>
      </xdr:spPr>
    </xdr:pic>
    <xdr:clientData/>
  </xdr:twoCellAnchor>
  <xdr:twoCellAnchor editAs="oneCell">
    <xdr:from>
      <xdr:col>16</xdr:col>
      <xdr:colOff>28575</xdr:colOff>
      <xdr:row>106</xdr:row>
      <xdr:rowOff>9525</xdr:rowOff>
    </xdr:from>
    <xdr:to>
      <xdr:col>29</xdr:col>
      <xdr:colOff>85725</xdr:colOff>
      <xdr:row>109</xdr:row>
      <xdr:rowOff>72775</xdr:rowOff>
    </xdr:to>
    <xdr:pic>
      <xdr:nvPicPr>
        <xdr:cNvPr id="11" name="10 Resim" descr="yerli_uretim_vektorel_logo_190918_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52575" y="10106025"/>
          <a:ext cx="1295400" cy="349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19050</xdr:colOff>
      <xdr:row>34</xdr:row>
      <xdr:rowOff>28575</xdr:rowOff>
    </xdr:from>
    <xdr:to>
      <xdr:col>29</xdr:col>
      <xdr:colOff>76200</xdr:colOff>
      <xdr:row>37</xdr:row>
      <xdr:rowOff>72775</xdr:rowOff>
    </xdr:to>
    <xdr:pic>
      <xdr:nvPicPr>
        <xdr:cNvPr id="5" name="4 Resim" descr="yerli_uretim_vektorel_logo_190918_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43050" y="3267075"/>
          <a:ext cx="1295400" cy="329950"/>
        </a:xfrm>
        <a:prstGeom prst="rect">
          <a:avLst/>
        </a:prstGeom>
      </xdr:spPr>
    </xdr:pic>
    <xdr:clientData/>
  </xdr:twoCellAnchor>
  <xdr:twoCellAnchor editAs="oneCell">
    <xdr:from>
      <xdr:col>16</xdr:col>
      <xdr:colOff>19050</xdr:colOff>
      <xdr:row>69</xdr:row>
      <xdr:rowOff>95249</xdr:rowOff>
    </xdr:from>
    <xdr:to>
      <xdr:col>29</xdr:col>
      <xdr:colOff>76200</xdr:colOff>
      <xdr:row>73</xdr:row>
      <xdr:rowOff>72774</xdr:rowOff>
    </xdr:to>
    <xdr:pic>
      <xdr:nvPicPr>
        <xdr:cNvPr id="6" name="5 Resim" descr="yerli_uretim_vektorel_logo_190918_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43050" y="6667499"/>
          <a:ext cx="1295400" cy="358525"/>
        </a:xfrm>
        <a:prstGeom prst="rect">
          <a:avLst/>
        </a:prstGeom>
      </xdr:spPr>
    </xdr:pic>
    <xdr:clientData/>
  </xdr:twoCellAnchor>
  <xdr:twoCellAnchor editAs="oneCell">
    <xdr:from>
      <xdr:col>16</xdr:col>
      <xdr:colOff>19050</xdr:colOff>
      <xdr:row>106</xdr:row>
      <xdr:rowOff>19050</xdr:rowOff>
    </xdr:from>
    <xdr:to>
      <xdr:col>29</xdr:col>
      <xdr:colOff>76200</xdr:colOff>
      <xdr:row>109</xdr:row>
      <xdr:rowOff>72775</xdr:rowOff>
    </xdr:to>
    <xdr:pic>
      <xdr:nvPicPr>
        <xdr:cNvPr id="7" name="6 Resim" descr="yerli_uretim_vektorel_logo_190918_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43050" y="10115550"/>
          <a:ext cx="1295400" cy="3394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19050</xdr:colOff>
      <xdr:row>34</xdr:row>
      <xdr:rowOff>19050</xdr:rowOff>
    </xdr:from>
    <xdr:to>
      <xdr:col>29</xdr:col>
      <xdr:colOff>76200</xdr:colOff>
      <xdr:row>37</xdr:row>
      <xdr:rowOff>72775</xdr:rowOff>
    </xdr:to>
    <xdr:pic>
      <xdr:nvPicPr>
        <xdr:cNvPr id="8" name="7 Resim" descr="yerli_uretim_vektorel_logo_190918_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43050" y="10115550"/>
          <a:ext cx="1295400" cy="339475"/>
        </a:xfrm>
        <a:prstGeom prst="rect">
          <a:avLst/>
        </a:prstGeom>
      </xdr:spPr>
    </xdr:pic>
    <xdr:clientData/>
  </xdr:twoCellAnchor>
  <xdr:twoCellAnchor editAs="oneCell">
    <xdr:from>
      <xdr:col>16</xdr:col>
      <xdr:colOff>28575</xdr:colOff>
      <xdr:row>70</xdr:row>
      <xdr:rowOff>9525</xdr:rowOff>
    </xdr:from>
    <xdr:to>
      <xdr:col>29</xdr:col>
      <xdr:colOff>85725</xdr:colOff>
      <xdr:row>73</xdr:row>
      <xdr:rowOff>72775</xdr:rowOff>
    </xdr:to>
    <xdr:pic>
      <xdr:nvPicPr>
        <xdr:cNvPr id="9" name="8 Resim" descr="yerli_uretim_vektorel_logo_190918_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52575" y="3248025"/>
          <a:ext cx="1295400" cy="349000"/>
        </a:xfrm>
        <a:prstGeom prst="rect">
          <a:avLst/>
        </a:prstGeom>
      </xdr:spPr>
    </xdr:pic>
    <xdr:clientData/>
  </xdr:twoCellAnchor>
  <xdr:twoCellAnchor editAs="oneCell">
    <xdr:from>
      <xdr:col>16</xdr:col>
      <xdr:colOff>28575</xdr:colOff>
      <xdr:row>106</xdr:row>
      <xdr:rowOff>9525</xdr:rowOff>
    </xdr:from>
    <xdr:to>
      <xdr:col>29</xdr:col>
      <xdr:colOff>85725</xdr:colOff>
      <xdr:row>109</xdr:row>
      <xdr:rowOff>72775</xdr:rowOff>
    </xdr:to>
    <xdr:pic>
      <xdr:nvPicPr>
        <xdr:cNvPr id="10" name="9 Resim" descr="yerli_uretim_vektorel_logo_190918_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52575" y="3248025"/>
          <a:ext cx="1295400" cy="349000"/>
        </a:xfrm>
        <a:prstGeom prst="rect">
          <a:avLst/>
        </a:prstGeom>
      </xdr:spPr>
    </xdr:pic>
    <xdr:clientData/>
  </xdr:twoCellAnchor>
  <xdr:twoCellAnchor editAs="oneCell">
    <xdr:from>
      <xdr:col>16</xdr:col>
      <xdr:colOff>28575</xdr:colOff>
      <xdr:row>34</xdr:row>
      <xdr:rowOff>9525</xdr:rowOff>
    </xdr:from>
    <xdr:to>
      <xdr:col>29</xdr:col>
      <xdr:colOff>85725</xdr:colOff>
      <xdr:row>37</xdr:row>
      <xdr:rowOff>72775</xdr:rowOff>
    </xdr:to>
    <xdr:pic>
      <xdr:nvPicPr>
        <xdr:cNvPr id="11" name="10 Resim" descr="yerli_uretim_vektorel_logo_190918_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52575" y="3248025"/>
          <a:ext cx="1295400" cy="349000"/>
        </a:xfrm>
        <a:prstGeom prst="rect">
          <a:avLst/>
        </a:prstGeom>
      </xdr:spPr>
    </xdr:pic>
    <xdr:clientData/>
  </xdr:twoCellAnchor>
  <xdr:twoCellAnchor editAs="oneCell">
    <xdr:from>
      <xdr:col>16</xdr:col>
      <xdr:colOff>28575</xdr:colOff>
      <xdr:row>34</xdr:row>
      <xdr:rowOff>9525</xdr:rowOff>
    </xdr:from>
    <xdr:to>
      <xdr:col>29</xdr:col>
      <xdr:colOff>85725</xdr:colOff>
      <xdr:row>37</xdr:row>
      <xdr:rowOff>72775</xdr:rowOff>
    </xdr:to>
    <xdr:pic>
      <xdr:nvPicPr>
        <xdr:cNvPr id="12" name="11 Resim" descr="yerli_uretim_vektorel_logo_190918_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52575" y="3248025"/>
          <a:ext cx="1295400" cy="349000"/>
        </a:xfrm>
        <a:prstGeom prst="rect">
          <a:avLst/>
        </a:prstGeom>
      </xdr:spPr>
    </xdr:pic>
    <xdr:clientData/>
  </xdr:twoCellAnchor>
  <xdr:twoCellAnchor>
    <xdr:from>
      <xdr:col>46</xdr:col>
      <xdr:colOff>66675</xdr:colOff>
      <xdr:row>84</xdr:row>
      <xdr:rowOff>76200</xdr:rowOff>
    </xdr:from>
    <xdr:to>
      <xdr:col>59</xdr:col>
      <xdr:colOff>9525</xdr:colOff>
      <xdr:row>92</xdr:row>
      <xdr:rowOff>66675</xdr:rowOff>
    </xdr:to>
    <xdr:sp macro="" textlink="">
      <xdr:nvSpPr>
        <xdr:cNvPr id="7" name="6 Oval"/>
        <xdr:cNvSpPr/>
      </xdr:nvSpPr>
      <xdr:spPr>
        <a:xfrm>
          <a:off x="4448175" y="8077200"/>
          <a:ext cx="1181100" cy="7524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r-TR" sz="1100"/>
            <a:t>ÖZEL</a:t>
          </a:r>
          <a:r>
            <a:rPr lang="tr-TR" sz="1100" baseline="0"/>
            <a:t> FİYAT!</a:t>
          </a:r>
          <a:endParaRPr lang="tr-T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R110"/>
  <sheetViews>
    <sheetView topLeftCell="A37" workbookViewId="0">
      <selection activeCell="B64" sqref="B64:AD66"/>
    </sheetView>
  </sheetViews>
  <sheetFormatPr defaultColWidth="1.42578125" defaultRowHeight="7.5" customHeight="1"/>
  <cols>
    <col min="1" max="16384" width="1.42578125" style="7"/>
  </cols>
  <sheetData>
    <row r="3" spans="1:70" ht="7.5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6"/>
    </row>
    <row r="4" spans="1:70" ht="7.5" customHeight="1">
      <c r="A4" s="8"/>
      <c r="B4" s="49" t="s">
        <v>2045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0"/>
      <c r="BJ4" s="40"/>
      <c r="BK4" s="40"/>
      <c r="BL4" s="40"/>
      <c r="BM4" s="40"/>
      <c r="BN4" s="40"/>
      <c r="BO4" s="40"/>
      <c r="BP4" s="40"/>
      <c r="BQ4" s="40"/>
      <c r="BR4" s="10"/>
    </row>
    <row r="5" spans="1:70" ht="7.5" customHeight="1">
      <c r="A5" s="8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0"/>
      <c r="BJ5" s="40"/>
      <c r="BK5" s="40"/>
      <c r="BL5" s="40"/>
      <c r="BM5" s="40"/>
      <c r="BN5" s="40"/>
      <c r="BO5" s="40"/>
      <c r="BP5" s="40"/>
      <c r="BQ5" s="40"/>
      <c r="BR5" s="10"/>
    </row>
    <row r="6" spans="1:70" ht="7.5" customHeight="1">
      <c r="A6" s="8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0"/>
      <c r="BJ6" s="40"/>
      <c r="BK6" s="40"/>
      <c r="BL6" s="40"/>
      <c r="BM6" s="40"/>
      <c r="BN6" s="40"/>
      <c r="BO6" s="40"/>
      <c r="BP6" s="40"/>
      <c r="BQ6" s="40"/>
      <c r="BR6" s="10"/>
    </row>
    <row r="7" spans="1:70" ht="7.5" customHeight="1">
      <c r="A7" s="8"/>
      <c r="B7" s="50" t="str">
        <f>IF(VLOOKUP($B$4,Veriler!$A:$Y,2,)&lt;&gt;"",VLOOKUP($B$4,Veriler!$A:$Y,2,),"")</f>
        <v>8 KG ÇAMAŞIR MAKİNESİ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40"/>
      <c r="BJ7" s="40"/>
      <c r="BK7" s="40"/>
      <c r="BL7" s="40"/>
      <c r="BM7" s="40"/>
      <c r="BN7" s="40"/>
      <c r="BO7" s="40"/>
      <c r="BP7" s="40"/>
      <c r="BQ7" s="40"/>
      <c r="BR7" s="10"/>
    </row>
    <row r="8" spans="1:70" ht="7.5" customHeight="1">
      <c r="A8" s="8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40"/>
      <c r="BJ8" s="40"/>
      <c r="BK8" s="40"/>
      <c r="BL8" s="40"/>
      <c r="BM8" s="40"/>
      <c r="BN8" s="40"/>
      <c r="BO8" s="40"/>
      <c r="BP8" s="40"/>
      <c r="BQ8" s="40"/>
      <c r="BR8" s="10"/>
    </row>
    <row r="9" spans="1:70" ht="7.5" customHeight="1">
      <c r="A9" s="8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40"/>
      <c r="BJ9" s="40"/>
      <c r="BK9" s="40"/>
      <c r="BL9" s="40"/>
      <c r="BM9" s="40"/>
      <c r="BN9" s="40"/>
      <c r="BO9" s="40"/>
      <c r="BP9" s="40"/>
      <c r="BQ9" s="40"/>
      <c r="BR9" s="10"/>
    </row>
    <row r="10" spans="1:70" ht="7.5" customHeight="1">
      <c r="A10" s="8"/>
      <c r="B10" s="52" t="str">
        <f>IF(VLOOKUP($B$4,Veriler!$A:$Y,3,)&lt;&gt;"",VLOOKUP($B$4,Veriler!$A:$Y,3,),"")</f>
        <v>8 kg yıkama kapasitesi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40"/>
      <c r="AF10" s="52" t="str">
        <f>IF(VLOOKUP($B$4,Veriler!$A:$Y,4,)&lt;&gt;"",VLOOKUP($B$4,Veriler!$A:$Y,4,),"")</f>
        <v>A+++ Enerji Sınıfı</v>
      </c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11"/>
      <c r="BJ10" s="40"/>
      <c r="BK10" s="40"/>
      <c r="BL10" s="40"/>
      <c r="BM10" s="40"/>
      <c r="BN10" s="40"/>
      <c r="BO10" s="40"/>
      <c r="BP10" s="40"/>
      <c r="BQ10" s="40"/>
      <c r="BR10" s="10"/>
    </row>
    <row r="11" spans="1:70" ht="7.5" customHeight="1">
      <c r="A11" s="1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40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11"/>
      <c r="BJ11" s="40"/>
      <c r="BK11" s="40"/>
      <c r="BL11" s="40"/>
      <c r="BM11" s="40"/>
      <c r="BN11" s="40"/>
      <c r="BO11" s="40"/>
      <c r="BP11" s="40"/>
      <c r="BQ11" s="40"/>
      <c r="BR11" s="10"/>
    </row>
    <row r="12" spans="1:70" ht="7.5" customHeight="1">
      <c r="A12" s="8"/>
      <c r="B12" s="52" t="str">
        <f>IF(VLOOKUP($B$4,Veriler!$A:$Y,5,)&lt;&gt;"",VLOOKUP($B$4,Veriler!$A:$Y,5,),"")</f>
        <v>Beyaz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40"/>
      <c r="AF12" s="52" t="str">
        <f>IF(VLOOKUP($B$4,Veriler!$A:$Y,6,)&lt;&gt;"",VLOOKUP($B$4,Veriler!$A:$Y,6,),"")</f>
        <v>15 dk. hızlı yıkama programı</v>
      </c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40"/>
      <c r="BJ12" s="40"/>
      <c r="BK12" s="40"/>
      <c r="BL12" s="40"/>
      <c r="BM12" s="40"/>
      <c r="BN12" s="40"/>
      <c r="BO12" s="40"/>
      <c r="BP12" s="40"/>
      <c r="BQ12" s="40"/>
      <c r="BR12" s="10"/>
    </row>
    <row r="13" spans="1:70" ht="7.5" customHeight="1">
      <c r="A13" s="8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40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40"/>
      <c r="BJ13" s="40"/>
      <c r="BK13" s="40"/>
      <c r="BL13" s="40"/>
      <c r="BM13" s="40"/>
      <c r="BN13" s="40"/>
      <c r="BO13" s="40"/>
      <c r="BP13" s="40"/>
      <c r="BQ13" s="40"/>
      <c r="BR13" s="10"/>
    </row>
    <row r="14" spans="1:70" ht="7.5" customHeight="1">
      <c r="A14" s="8"/>
      <c r="B14" s="52" t="str">
        <f>IF(VLOOKUP($B$4,Veriler!$A:$Y,7,)&lt;&gt;"",VLOOKUP($B$4,Veriler!$A:$Y,7,),"")</f>
        <v>1000 devir sıkma kapasitesi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40"/>
      <c r="AF14" s="52" t="str">
        <f>IF(VLOOKUP($B$4,Veriler!$A:$Y,8,)&lt;&gt;"",VLOOKUP($B$4,Veriler!$A:$Y,8,),"")</f>
        <v>Bumerang gövde</v>
      </c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40"/>
      <c r="BJ14" s="40"/>
      <c r="BK14" s="40"/>
      <c r="BL14" s="40"/>
      <c r="BM14" s="40"/>
      <c r="BN14" s="40"/>
      <c r="BO14" s="40"/>
      <c r="BP14" s="40"/>
      <c r="BQ14" s="40"/>
      <c r="BR14" s="10"/>
    </row>
    <row r="15" spans="1:70" ht="7.5" customHeight="1">
      <c r="A15" s="8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40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40"/>
      <c r="BJ15" s="40"/>
      <c r="BK15" s="40"/>
      <c r="BL15" s="40"/>
      <c r="BM15" s="40"/>
      <c r="BN15" s="40"/>
      <c r="BO15" s="40"/>
      <c r="BP15" s="40"/>
      <c r="BQ15" s="40"/>
      <c r="BR15" s="10"/>
    </row>
    <row r="16" spans="1:70" ht="7.5" customHeight="1">
      <c r="A16" s="8"/>
      <c r="B16" s="52" t="str">
        <f>IF(VLOOKUP($B$4,Veriler!$A:$Y,9,)&lt;&gt;"",VLOOKUP($B$4,Veriler!$A:$Y,9,),"")</f>
        <v>İnci kazan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40"/>
      <c r="AF16" s="52" t="str">
        <f>IF(VLOOKUP($B$4,Veriler!$A:$Y,10,)&lt;&gt;"",VLOOKUP($B$4,Veriler!$A:$Y,10,),"")</f>
        <v>LED Ekran</v>
      </c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40"/>
      <c r="BJ16" s="40"/>
      <c r="BK16" s="40"/>
      <c r="BL16" s="40"/>
      <c r="BM16" s="40"/>
      <c r="BN16" s="40"/>
      <c r="BO16" s="40"/>
      <c r="BP16" s="40"/>
      <c r="BQ16" s="40"/>
      <c r="BR16" s="10"/>
    </row>
    <row r="17" spans="1:70" ht="7.5" customHeight="1">
      <c r="A17" s="8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40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40"/>
      <c r="BJ17" s="40"/>
      <c r="BK17" s="40"/>
      <c r="BL17" s="40"/>
      <c r="BM17" s="40"/>
      <c r="BN17" s="40"/>
      <c r="BO17" s="40"/>
      <c r="BP17" s="40"/>
      <c r="BQ17" s="40"/>
      <c r="BR17" s="10"/>
    </row>
    <row r="18" spans="1:70" ht="7.5" customHeight="1">
      <c r="A18" s="8"/>
      <c r="B18" s="52" t="str">
        <f>IF(VLOOKUP($B$4,Veriler!$A:$Y,11,)&lt;&gt;"",VLOOKUP($B$4,Veriler!$A:$Y,11,),"")</f>
        <v>Twinjet Plus teknolojisi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40"/>
      <c r="AF18" s="52" t="str">
        <f>IF(VLOOKUP($B$4,Veriler!$A:$Y,12,)&lt;&gt;"",VLOOKUP($B$4,Veriler!$A:$Y,12,),"")</f>
        <v>Alerji uzmanı programı</v>
      </c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40"/>
      <c r="BJ18" s="40"/>
      <c r="BK18" s="40"/>
      <c r="BL18" s="40"/>
      <c r="BM18" s="40"/>
      <c r="BN18" s="40"/>
      <c r="BO18" s="40"/>
      <c r="BP18" s="40"/>
      <c r="BQ18" s="40"/>
      <c r="BR18" s="10"/>
    </row>
    <row r="19" spans="1:70" ht="7.5" customHeight="1">
      <c r="A19" s="8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40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40"/>
      <c r="BJ19" s="40"/>
      <c r="BK19" s="40"/>
      <c r="BL19" s="40"/>
      <c r="BM19" s="40"/>
      <c r="BN19" s="40"/>
      <c r="BO19" s="40"/>
      <c r="BP19" s="40"/>
      <c r="BQ19" s="40"/>
      <c r="BR19" s="10"/>
    </row>
    <row r="20" spans="1:70" ht="7.5" customHeight="1">
      <c r="A20" s="8"/>
      <c r="B20" s="52" t="str">
        <f>IF(VLOOKUP($B$4,Veriler!$A:$Y,13,)&lt;&gt;"",VLOOKUP($B$4,Veriler!$A:$Y,13,),"")</f>
        <v>Kireç kalkanı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40"/>
      <c r="AF20" s="52" t="str">
        <f>IF(VLOOKUP($B$4,Veriler!$A:$Y,14,)&lt;&gt;"",VLOOKUP($B$4,Veriler!$A:$Y,14,),"")</f>
        <v>Narinler/Elde yıkama programı</v>
      </c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40"/>
      <c r="BJ20" s="40"/>
      <c r="BK20" s="40"/>
      <c r="BL20" s="40"/>
      <c r="BM20" s="40"/>
      <c r="BN20" s="40"/>
      <c r="BO20" s="40"/>
      <c r="BP20" s="40"/>
      <c r="BQ20" s="40"/>
      <c r="BR20" s="10"/>
    </row>
    <row r="21" spans="1:70" ht="7.5" customHeight="1">
      <c r="A21" s="8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40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40"/>
      <c r="BJ21" s="40"/>
      <c r="BK21" s="40"/>
      <c r="BL21" s="40"/>
      <c r="BM21" s="40"/>
      <c r="BN21" s="40"/>
      <c r="BO21" s="40"/>
      <c r="BP21" s="40"/>
      <c r="BQ21" s="40"/>
      <c r="BR21" s="10"/>
    </row>
    <row r="22" spans="1:70" ht="7.5" customHeight="1">
      <c r="A22" s="8"/>
      <c r="B22" s="52" t="str">
        <f>IF(VLOOKUP($B$4,Veriler!$A:$Y,15,)&lt;&gt;"",VLOOKUP($B$4,Veriler!$A:$Y,15,),"")</f>
        <v>Yarım yük fonksiyonu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40"/>
      <c r="AF22" s="52" t="str">
        <f>IF(VLOOKUP($B$4,Veriler!$A:$Y,16,)&lt;&gt;"",VLOOKUP($B$4,Veriler!$A:$Y,16,),"")</f>
        <v/>
      </c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40"/>
      <c r="BJ22" s="40"/>
      <c r="BK22" s="40"/>
      <c r="BL22" s="40"/>
      <c r="BM22" s="40"/>
      <c r="BN22" s="40"/>
      <c r="BO22" s="40"/>
      <c r="BP22" s="40"/>
      <c r="BQ22" s="40"/>
      <c r="BR22" s="10"/>
    </row>
    <row r="23" spans="1:70" ht="7.5" customHeight="1" thickBot="1">
      <c r="A23" s="8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40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40"/>
      <c r="BJ23" s="40"/>
      <c r="BK23" s="40"/>
      <c r="BL23" s="40"/>
      <c r="BM23" s="40"/>
      <c r="BN23" s="40"/>
      <c r="BO23" s="40"/>
      <c r="BP23" s="40"/>
      <c r="BQ23" s="40"/>
      <c r="BR23" s="10"/>
    </row>
    <row r="24" spans="1:70" ht="7.5" customHeight="1" thickBot="1">
      <c r="A24" s="8"/>
      <c r="B24" s="62" t="s">
        <v>2127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4"/>
      <c r="AE24" s="42"/>
      <c r="AF24" s="11" t="str">
        <f>IF(VLOOKUP($B$4,Veriler!$A:$Y,18,)&lt;&gt;"",VLOOKUP($B$4,Veriler!$A:$Y,18,),"")</f>
        <v/>
      </c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40"/>
      <c r="BJ24" s="40"/>
      <c r="BK24" s="40"/>
      <c r="BL24" s="40"/>
      <c r="BM24" s="40"/>
      <c r="BN24" s="40"/>
      <c r="BO24" s="40"/>
      <c r="BP24" s="40"/>
      <c r="BQ24" s="40"/>
      <c r="BR24" s="10"/>
    </row>
    <row r="25" spans="1:70" ht="7.5" customHeight="1">
      <c r="A25" s="8"/>
      <c r="B25" s="65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7"/>
      <c r="AE25" s="42"/>
      <c r="AF25" s="53">
        <v>2149</v>
      </c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5"/>
      <c r="BI25" s="40"/>
      <c r="BJ25" s="40"/>
      <c r="BK25" s="40"/>
      <c r="BL25" s="40"/>
      <c r="BM25" s="40"/>
      <c r="BN25" s="40"/>
      <c r="BO25" s="40"/>
      <c r="BP25" s="40"/>
      <c r="BQ25" s="40"/>
      <c r="BR25" s="10"/>
    </row>
    <row r="26" spans="1:70" ht="7.5" customHeight="1" thickBot="1">
      <c r="A26" s="12"/>
      <c r="B26" s="68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70"/>
      <c r="AE26" s="42"/>
      <c r="AF26" s="56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8"/>
      <c r="BI26" s="40"/>
      <c r="BJ26" s="40"/>
      <c r="BK26" s="40"/>
      <c r="BL26" s="40"/>
      <c r="BM26" s="40"/>
      <c r="BN26" s="40"/>
      <c r="BO26" s="40"/>
      <c r="BP26" s="40"/>
      <c r="BQ26" s="40"/>
      <c r="BR26" s="10"/>
    </row>
    <row r="27" spans="1:70" ht="7.5" customHeight="1" thickBot="1">
      <c r="A27" s="12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2"/>
      <c r="AF27" s="56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8"/>
      <c r="BI27" s="40"/>
      <c r="BJ27" s="40"/>
      <c r="BK27" s="40"/>
      <c r="BL27" s="40"/>
      <c r="BM27" s="40"/>
      <c r="BN27" s="40"/>
      <c r="BO27" s="40"/>
      <c r="BP27" s="40"/>
      <c r="BQ27" s="40"/>
      <c r="BR27" s="10"/>
    </row>
    <row r="28" spans="1:70" ht="7.5" customHeight="1">
      <c r="A28" s="8"/>
      <c r="B28" s="62" t="s">
        <v>2128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4"/>
      <c r="AE28" s="21"/>
      <c r="AF28" s="56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8"/>
      <c r="BI28" s="40"/>
      <c r="BJ28" s="40"/>
      <c r="BK28" s="40"/>
      <c r="BL28" s="40"/>
      <c r="BM28" s="40"/>
      <c r="BN28" s="40"/>
      <c r="BO28" s="40"/>
      <c r="BP28" s="40"/>
      <c r="BQ28" s="40"/>
      <c r="BR28" s="10"/>
    </row>
    <row r="29" spans="1:70" ht="7.5" customHeight="1" thickBot="1">
      <c r="A29" s="8"/>
      <c r="B29" s="65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7"/>
      <c r="AE29" s="21"/>
      <c r="AF29" s="59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1"/>
      <c r="BI29" s="40"/>
      <c r="BJ29" s="40"/>
      <c r="BK29" s="40"/>
      <c r="BL29" s="40"/>
      <c r="BM29" s="40"/>
      <c r="BN29" s="40"/>
      <c r="BO29" s="40"/>
      <c r="BP29" s="40"/>
      <c r="BQ29" s="40"/>
      <c r="BR29" s="10"/>
    </row>
    <row r="30" spans="1:70" ht="7.5" customHeight="1" thickBot="1">
      <c r="A30" s="8"/>
      <c r="B30" s="68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70"/>
      <c r="AE30" s="21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10"/>
    </row>
    <row r="31" spans="1:70" ht="7.5" customHeight="1" thickBot="1">
      <c r="A31" s="8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21"/>
      <c r="AF31" s="71" t="s">
        <v>2105</v>
      </c>
      <c r="AG31" s="71"/>
      <c r="AH31" s="71"/>
      <c r="AI31" s="71"/>
      <c r="AJ31" s="71"/>
      <c r="AK31" s="71"/>
      <c r="AL31" s="71"/>
      <c r="AM31" s="71"/>
      <c r="AN31" s="71"/>
      <c r="AO31" s="74">
        <v>1869</v>
      </c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40"/>
      <c r="BJ31" s="40"/>
      <c r="BK31" s="40"/>
      <c r="BL31" s="40"/>
      <c r="BM31" s="40"/>
      <c r="BN31" s="40"/>
      <c r="BO31" s="40"/>
      <c r="BP31" s="40"/>
      <c r="BQ31" s="40"/>
      <c r="BR31" s="10"/>
    </row>
    <row r="32" spans="1:70" ht="7.5" customHeight="1">
      <c r="A32" s="8"/>
      <c r="B32" s="81" t="s">
        <v>2129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3"/>
      <c r="AE32" s="21"/>
      <c r="AF32" s="72"/>
      <c r="AG32" s="72"/>
      <c r="AH32" s="72"/>
      <c r="AI32" s="72"/>
      <c r="AJ32" s="72"/>
      <c r="AK32" s="72"/>
      <c r="AL32" s="72"/>
      <c r="AM32" s="72"/>
      <c r="AN32" s="72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40"/>
      <c r="BJ32" s="40"/>
      <c r="BK32" s="40"/>
      <c r="BL32" s="40"/>
      <c r="BM32" s="40"/>
      <c r="BN32" s="40"/>
      <c r="BO32" s="40"/>
      <c r="BP32" s="40"/>
      <c r="BQ32" s="40"/>
      <c r="BR32" s="10"/>
    </row>
    <row r="33" spans="1:70" ht="7.5" customHeight="1">
      <c r="A33" s="8"/>
      <c r="B33" s="84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6"/>
      <c r="AE33" s="21"/>
      <c r="AF33" s="72"/>
      <c r="AG33" s="72"/>
      <c r="AH33" s="72"/>
      <c r="AI33" s="72"/>
      <c r="AJ33" s="72"/>
      <c r="AK33" s="72"/>
      <c r="AL33" s="72"/>
      <c r="AM33" s="72"/>
      <c r="AN33" s="72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40"/>
      <c r="BJ33" s="40"/>
      <c r="BK33" s="40"/>
      <c r="BL33" s="40"/>
      <c r="BM33" s="40"/>
      <c r="BN33" s="40"/>
      <c r="BO33" s="40"/>
      <c r="BP33" s="40"/>
      <c r="BQ33" s="40"/>
      <c r="BR33" s="10"/>
    </row>
    <row r="34" spans="1:70" ht="7.5" customHeight="1" thickBot="1">
      <c r="A34" s="8"/>
      <c r="B34" s="87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9"/>
      <c r="AE34" s="21"/>
      <c r="AF34" s="72"/>
      <c r="AG34" s="72"/>
      <c r="AH34" s="72"/>
      <c r="AI34" s="72"/>
      <c r="AJ34" s="72"/>
      <c r="AK34" s="72"/>
      <c r="AL34" s="72"/>
      <c r="AM34" s="72"/>
      <c r="AN34" s="72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40"/>
      <c r="BJ34" s="40"/>
      <c r="BK34" s="40"/>
      <c r="BL34" s="40"/>
      <c r="BM34" s="40"/>
      <c r="BN34" s="40"/>
      <c r="BO34" s="40"/>
      <c r="BP34" s="40"/>
      <c r="BQ34" s="40"/>
      <c r="BR34" s="10"/>
    </row>
    <row r="35" spans="1:70" ht="7.5" customHeight="1" thickBot="1">
      <c r="A35" s="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21"/>
      <c r="AF35" s="73"/>
      <c r="AG35" s="73"/>
      <c r="AH35" s="73"/>
      <c r="AI35" s="73"/>
      <c r="AJ35" s="73"/>
      <c r="AK35" s="73"/>
      <c r="AL35" s="73"/>
      <c r="AM35" s="73"/>
      <c r="AN35" s="73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40"/>
      <c r="BJ35" s="40"/>
      <c r="BK35" s="40"/>
      <c r="BL35" s="40"/>
      <c r="BM35" s="40"/>
      <c r="BN35" s="40"/>
      <c r="BO35" s="40"/>
      <c r="BP35" s="40"/>
      <c r="BQ35" s="40"/>
      <c r="BR35" s="10"/>
    </row>
    <row r="36" spans="1:70" ht="7.5" customHeight="1">
      <c r="A36" s="8"/>
      <c r="B36" s="90" t="s">
        <v>2104</v>
      </c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11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77">
        <v>43446</v>
      </c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9">
        <v>20210111</v>
      </c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40"/>
      <c r="BJ36" s="40"/>
      <c r="BK36" s="40"/>
      <c r="BL36" s="40"/>
      <c r="BM36" s="40"/>
      <c r="BN36" s="40"/>
      <c r="BO36" s="40"/>
      <c r="BP36" s="40"/>
      <c r="BQ36" s="40"/>
      <c r="BR36" s="10"/>
    </row>
    <row r="37" spans="1:70" ht="7.5" customHeight="1" thickBot="1">
      <c r="A37" s="8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11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40"/>
      <c r="BJ37" s="40"/>
      <c r="BK37" s="40"/>
      <c r="BL37" s="40"/>
      <c r="BM37" s="40"/>
      <c r="BN37" s="40"/>
      <c r="BO37" s="40"/>
      <c r="BP37" s="40"/>
      <c r="BQ37" s="40"/>
      <c r="BR37" s="10"/>
    </row>
    <row r="38" spans="1:70" ht="7.5" customHeight="1">
      <c r="A38" s="13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22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22"/>
      <c r="BI38" s="14"/>
      <c r="BJ38" s="14"/>
      <c r="BK38" s="14"/>
      <c r="BL38" s="14"/>
      <c r="BM38" s="14"/>
      <c r="BN38" s="14"/>
      <c r="BO38" s="14"/>
      <c r="BP38" s="14"/>
      <c r="BQ38" s="14"/>
      <c r="BR38" s="15"/>
    </row>
    <row r="39" spans="1:70" ht="7.5" customHeight="1">
      <c r="A39" s="8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6"/>
    </row>
    <row r="40" spans="1:70" ht="7.5" customHeight="1">
      <c r="A40" s="8"/>
      <c r="B40" s="49" t="s">
        <v>2046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0"/>
      <c r="BJ40" s="40"/>
      <c r="BK40" s="40"/>
      <c r="BL40" s="40"/>
      <c r="BM40" s="40"/>
      <c r="BN40" s="40"/>
      <c r="BO40" s="40"/>
      <c r="BP40" s="40"/>
      <c r="BQ40" s="40"/>
      <c r="BR40" s="10"/>
    </row>
    <row r="41" spans="1:70" ht="7.5" customHeight="1">
      <c r="A41" s="8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0"/>
      <c r="BJ41" s="40"/>
      <c r="BK41" s="40"/>
      <c r="BL41" s="40"/>
      <c r="BM41" s="40"/>
      <c r="BN41" s="40"/>
      <c r="BO41" s="40"/>
      <c r="BP41" s="40"/>
      <c r="BQ41" s="40"/>
      <c r="BR41" s="10"/>
    </row>
    <row r="42" spans="1:70" ht="7.5" customHeight="1">
      <c r="A42" s="8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0"/>
      <c r="BJ42" s="40"/>
      <c r="BK42" s="40"/>
      <c r="BL42" s="40"/>
      <c r="BM42" s="40"/>
      <c r="BN42" s="40"/>
      <c r="BO42" s="40"/>
      <c r="BP42" s="40"/>
      <c r="BQ42" s="40"/>
      <c r="BR42" s="10"/>
    </row>
    <row r="43" spans="1:70" ht="7.5" customHeight="1">
      <c r="A43" s="8"/>
      <c r="B43" s="50" t="str">
        <f>IF(VLOOKUP($B$40,Veriler!$A:$Y,2,)&lt;&gt;"",VLOOKUP($B$40,Veriler!$A:$Y,2,),"")</f>
        <v>9 KG ÇAMAŞIR MAKİNESİ</v>
      </c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40"/>
      <c r="BJ43" s="40"/>
      <c r="BK43" s="40"/>
      <c r="BL43" s="40"/>
      <c r="BM43" s="40"/>
      <c r="BN43" s="40"/>
      <c r="BO43" s="40"/>
      <c r="BP43" s="40"/>
      <c r="BQ43" s="40"/>
      <c r="BR43" s="10"/>
    </row>
    <row r="44" spans="1:70" ht="7.5" customHeight="1">
      <c r="A44" s="8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40"/>
      <c r="BJ44" s="40"/>
      <c r="BK44" s="40"/>
      <c r="BL44" s="40"/>
      <c r="BM44" s="40"/>
      <c r="BN44" s="40"/>
      <c r="BO44" s="40"/>
      <c r="BP44" s="40"/>
      <c r="BQ44" s="40"/>
      <c r="BR44" s="10"/>
    </row>
    <row r="45" spans="1:70" ht="7.5" customHeight="1">
      <c r="A45" s="8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40"/>
      <c r="BJ45" s="40"/>
      <c r="BK45" s="40"/>
      <c r="BL45" s="40"/>
      <c r="BM45" s="40"/>
      <c r="BN45" s="40"/>
      <c r="BO45" s="40"/>
      <c r="BP45" s="40"/>
      <c r="BQ45" s="40"/>
      <c r="BR45" s="10"/>
    </row>
    <row r="46" spans="1:70" ht="7.5" customHeight="1">
      <c r="A46" s="8"/>
      <c r="B46" s="52" t="str">
        <f>IF(VLOOKUP($B$40,Veriler!$A:$Y,3,)&lt;&gt;"",VLOOKUP($B$40,Veriler!$A:$Y,3,),"")</f>
        <v>9 kg yıkama kapasitesi</v>
      </c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40"/>
      <c r="AF46" s="52" t="str">
        <f>IF(VLOOKUP($B$40,Veriler!$A:$Y,4,)&lt;&gt;"",VLOOKUP($B$40,Veriler!$A:$Y,4,),"")</f>
        <v>A+++ Enerji Sınıfı</v>
      </c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11"/>
      <c r="BJ46" s="40"/>
      <c r="BK46" s="40"/>
      <c r="BL46" s="40"/>
      <c r="BM46" s="40"/>
      <c r="BN46" s="40"/>
      <c r="BO46" s="40"/>
      <c r="BP46" s="40"/>
      <c r="BQ46" s="40"/>
      <c r="BR46" s="10"/>
    </row>
    <row r="47" spans="1:70" ht="7.5" customHeight="1">
      <c r="A47" s="1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40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11"/>
      <c r="BJ47" s="40"/>
      <c r="BK47" s="40"/>
      <c r="BL47" s="40"/>
      <c r="BM47" s="40"/>
      <c r="BN47" s="40"/>
      <c r="BO47" s="40"/>
      <c r="BP47" s="40"/>
      <c r="BQ47" s="40"/>
      <c r="BR47" s="10"/>
    </row>
    <row r="48" spans="1:70" ht="7.5" customHeight="1">
      <c r="A48" s="8"/>
      <c r="B48" s="52" t="str">
        <f>IF(VLOOKUP($B$40,Veriler!$A:$Y,5,)&lt;&gt;"",VLOOKUP($B$40,Veriler!$A:$Y,5,),"")</f>
        <v>Beyaz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40"/>
      <c r="AF48" s="52" t="str">
        <f>IF(VLOOKUP($B$40,Veriler!$A:$Y,6,)&lt;&gt;"",VLOOKUP($B$40,Veriler!$A:$Y,6,),"")</f>
        <v>1000 devir sıkma kapasitesi</v>
      </c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40"/>
      <c r="BJ48" s="40"/>
      <c r="BK48" s="40"/>
      <c r="BL48" s="40"/>
      <c r="BM48" s="40"/>
      <c r="BN48" s="40"/>
      <c r="BO48" s="40"/>
      <c r="BP48" s="40"/>
      <c r="BQ48" s="40"/>
      <c r="BR48" s="10"/>
    </row>
    <row r="49" spans="1:70" ht="7.5" customHeight="1">
      <c r="A49" s="8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40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40"/>
      <c r="BJ49" s="40"/>
      <c r="BK49" s="40"/>
      <c r="BL49" s="40"/>
      <c r="BM49" s="40"/>
      <c r="BN49" s="40"/>
      <c r="BO49" s="40"/>
      <c r="BP49" s="40"/>
      <c r="BQ49" s="40"/>
      <c r="BR49" s="10"/>
    </row>
    <row r="50" spans="1:70" ht="7.5" customHeight="1">
      <c r="A50" s="8"/>
      <c r="B50" s="52" t="str">
        <f>IF(VLOOKUP($B$40,Veriler!$A:$Y,7,)&lt;&gt;"",VLOOKUP($B$40,Veriler!$A:$Y,7,),"")</f>
        <v>Bumerang gövde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40"/>
      <c r="AF50" s="52" t="str">
        <f>IF(VLOOKUP($B$40,Veriler!$A:$Y,8,)&lt;&gt;"",VLOOKUP($B$40,Veriler!$A:$Y,8,),"")</f>
        <v>İnci kazan</v>
      </c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40"/>
      <c r="BJ50" s="40"/>
      <c r="BK50" s="40"/>
      <c r="BL50" s="40"/>
      <c r="BM50" s="40"/>
      <c r="BN50" s="40"/>
      <c r="BO50" s="40"/>
      <c r="BP50" s="40"/>
      <c r="BQ50" s="40"/>
      <c r="BR50" s="10"/>
    </row>
    <row r="51" spans="1:70" ht="7.5" customHeight="1">
      <c r="A51" s="8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40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40"/>
      <c r="BJ51" s="40"/>
      <c r="BK51" s="40"/>
      <c r="BL51" s="40"/>
      <c r="BM51" s="40"/>
      <c r="BN51" s="40"/>
      <c r="BO51" s="40"/>
      <c r="BP51" s="40"/>
      <c r="BQ51" s="40"/>
      <c r="BR51" s="10"/>
    </row>
    <row r="52" spans="1:70" ht="7.5" customHeight="1">
      <c r="A52" s="8"/>
      <c r="B52" s="52" t="str">
        <f>IF(VLOOKUP($B$40,Veriler!$A:$Y,9,)&lt;&gt;"",VLOOKUP($B$40,Veriler!$A:$Y,9,),"")</f>
        <v>LCD Ekran</v>
      </c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40"/>
      <c r="AF52" s="52" t="str">
        <f>IF(VLOOKUP($B$40,Veriler!$A:$Y,10,)&lt;&gt;"",VLOOKUP($B$40,Veriler!$A:$Y,10,),"")</f>
        <v>Twinjet Plus teknolojisi</v>
      </c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40"/>
      <c r="BJ52" s="40"/>
      <c r="BK52" s="40"/>
      <c r="BL52" s="40"/>
      <c r="BM52" s="40"/>
      <c r="BN52" s="40"/>
      <c r="BO52" s="40"/>
      <c r="BP52" s="40"/>
      <c r="BQ52" s="40"/>
      <c r="BR52" s="10"/>
    </row>
    <row r="53" spans="1:70" ht="7.5" customHeight="1">
      <c r="A53" s="8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40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40"/>
      <c r="BJ53" s="40"/>
      <c r="BK53" s="40"/>
      <c r="BL53" s="40"/>
      <c r="BM53" s="40"/>
      <c r="BN53" s="40"/>
      <c r="BO53" s="40"/>
      <c r="BP53" s="40"/>
      <c r="BQ53" s="40"/>
      <c r="BR53" s="10"/>
    </row>
    <row r="54" spans="1:70" ht="7.5" customHeight="1">
      <c r="A54" s="8"/>
      <c r="B54" s="52" t="str">
        <f>IF(VLOOKUP($B$40,Veriler!$A:$Y,11,)&lt;&gt;"",VLOOKUP($B$40,Veriler!$A:$Y,11,),"")</f>
        <v>Alerji uzmanı programı</v>
      </c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40"/>
      <c r="AF54" s="52" t="str">
        <f>IF(VLOOKUP($B$40,Veriler!$A:$Y,12,)&lt;&gt;"",VLOOKUP($B$40,Veriler!$A:$Y,12,),"")</f>
        <v>Yorgan programı</v>
      </c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40"/>
      <c r="BJ54" s="40"/>
      <c r="BK54" s="40"/>
      <c r="BL54" s="40"/>
      <c r="BM54" s="40"/>
      <c r="BN54" s="40"/>
      <c r="BO54" s="40"/>
      <c r="BP54" s="40"/>
      <c r="BQ54" s="40"/>
      <c r="BR54" s="10"/>
    </row>
    <row r="55" spans="1:70" ht="7.5" customHeight="1">
      <c r="A55" s="8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40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40"/>
      <c r="BJ55" s="40"/>
      <c r="BK55" s="40"/>
      <c r="BL55" s="40"/>
      <c r="BM55" s="40"/>
      <c r="BN55" s="40"/>
      <c r="BO55" s="40"/>
      <c r="BP55" s="40"/>
      <c r="BQ55" s="40"/>
      <c r="BR55" s="10"/>
    </row>
    <row r="56" spans="1:70" ht="7.5" customHeight="1">
      <c r="A56" s="8"/>
      <c r="B56" s="52" t="str">
        <f>IF(VLOOKUP($B$40,Veriler!$A:$Y,13,)&lt;&gt;"",VLOOKUP($B$40,Veriler!$A:$Y,13,),"")</f>
        <v>Perde yıkama programı</v>
      </c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40"/>
      <c r="AF56" s="52" t="str">
        <f>IF(VLOOKUP($B$40,Veriler!$A:$Y,14,)&lt;&gt;"",VLOOKUP($B$40,Veriler!$A:$Y,14,),"")</f>
        <v>Kireç kalkanı teknolojisi</v>
      </c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40"/>
      <c r="BJ56" s="40"/>
      <c r="BK56" s="40"/>
      <c r="BL56" s="40"/>
      <c r="BM56" s="40"/>
      <c r="BN56" s="40"/>
      <c r="BO56" s="40"/>
      <c r="BP56" s="40"/>
      <c r="BQ56" s="40"/>
      <c r="BR56" s="10"/>
    </row>
    <row r="57" spans="1:70" ht="7.5" customHeight="1">
      <c r="A57" s="8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40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40"/>
      <c r="BJ57" s="40"/>
      <c r="BK57" s="40"/>
      <c r="BL57" s="40"/>
      <c r="BM57" s="40"/>
      <c r="BN57" s="40"/>
      <c r="BO57" s="40"/>
      <c r="BP57" s="40"/>
      <c r="BQ57" s="40"/>
      <c r="BR57" s="10"/>
    </row>
    <row r="58" spans="1:70" ht="7.5" customHeight="1">
      <c r="A58" s="8"/>
      <c r="B58" s="52" t="str">
        <f>IF(VLOOKUP($B$40,Veriler!$A:$Y,15,)&lt;&gt;"",VLOOKUP($B$40,Veriler!$A:$Y,15,),"")</f>
        <v>Yarım yük fonksiyonu</v>
      </c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40"/>
      <c r="AF58" s="52" t="str">
        <f>IF(VLOOKUP($B$40,Veriler!$A:$Y,16,)&lt;&gt;"",VLOOKUP($B$40,Veriler!$A:$Y,16,),"")</f>
        <v>3 YIL GARANTİSİ</v>
      </c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40"/>
      <c r="BJ58" s="40"/>
      <c r="BK58" s="40"/>
      <c r="BL58" s="40"/>
      <c r="BM58" s="40"/>
      <c r="BN58" s="40"/>
      <c r="BO58" s="40"/>
      <c r="BP58" s="40"/>
      <c r="BQ58" s="40"/>
      <c r="BR58" s="10"/>
    </row>
    <row r="59" spans="1:70" ht="7.5" customHeight="1" thickBot="1">
      <c r="A59" s="8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40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40"/>
      <c r="BJ59" s="40"/>
      <c r="BK59" s="40"/>
      <c r="BL59" s="40"/>
      <c r="BM59" s="40"/>
      <c r="BN59" s="40"/>
      <c r="BO59" s="40"/>
      <c r="BP59" s="40"/>
      <c r="BQ59" s="40"/>
      <c r="BR59" s="10"/>
    </row>
    <row r="60" spans="1:70" ht="7.5" customHeight="1" thickBot="1">
      <c r="A60" s="8"/>
      <c r="B60" s="62" t="s">
        <v>2131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4"/>
      <c r="AE60" s="40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40"/>
      <c r="BJ60" s="40"/>
      <c r="BK60" s="40"/>
      <c r="BL60" s="40"/>
      <c r="BM60" s="40"/>
      <c r="BN60" s="40"/>
      <c r="BO60" s="40"/>
      <c r="BP60" s="40"/>
      <c r="BQ60" s="40"/>
      <c r="BR60" s="10"/>
    </row>
    <row r="61" spans="1:70" ht="7.5" customHeight="1">
      <c r="A61" s="8"/>
      <c r="B61" s="65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7"/>
      <c r="AE61" s="40"/>
      <c r="AF61" s="53">
        <v>2529</v>
      </c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5"/>
      <c r="BI61" s="40"/>
      <c r="BJ61" s="40"/>
      <c r="BK61" s="40"/>
      <c r="BL61" s="40"/>
      <c r="BM61" s="40"/>
      <c r="BN61" s="40"/>
      <c r="BO61" s="40"/>
      <c r="BP61" s="40"/>
      <c r="BQ61" s="40"/>
      <c r="BR61" s="10"/>
    </row>
    <row r="62" spans="1:70" ht="7.5" customHeight="1" thickBot="1">
      <c r="A62" s="12"/>
      <c r="B62" s="68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70"/>
      <c r="AE62" s="40"/>
      <c r="AF62" s="56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8"/>
      <c r="BI62" s="40"/>
      <c r="BJ62" s="40"/>
      <c r="BK62" s="40"/>
      <c r="BL62" s="40"/>
      <c r="BM62" s="40"/>
      <c r="BN62" s="40"/>
      <c r="BO62" s="40"/>
      <c r="BP62" s="40"/>
      <c r="BQ62" s="40"/>
      <c r="BR62" s="10"/>
    </row>
    <row r="63" spans="1:70" ht="7.5" customHeight="1" thickBot="1">
      <c r="A63" s="12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0"/>
      <c r="AF63" s="56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8"/>
      <c r="BI63" s="40"/>
      <c r="BJ63" s="40"/>
      <c r="BK63" s="40"/>
      <c r="BL63" s="40"/>
      <c r="BM63" s="40"/>
      <c r="BN63" s="40"/>
      <c r="BO63" s="40"/>
      <c r="BP63" s="40"/>
      <c r="BQ63" s="40"/>
      <c r="BR63" s="10"/>
    </row>
    <row r="64" spans="1:70" ht="7.5" customHeight="1">
      <c r="A64" s="8"/>
      <c r="B64" s="62" t="s">
        <v>2132</v>
      </c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4"/>
      <c r="AE64" s="21"/>
      <c r="AF64" s="56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8"/>
      <c r="BI64" s="40"/>
      <c r="BJ64" s="40"/>
      <c r="BK64" s="40"/>
      <c r="BL64" s="40"/>
      <c r="BM64" s="40"/>
      <c r="BN64" s="40"/>
      <c r="BO64" s="40"/>
      <c r="BP64" s="40"/>
      <c r="BQ64" s="40"/>
      <c r="BR64" s="10"/>
    </row>
    <row r="65" spans="1:70" ht="7.5" customHeight="1" thickBot="1">
      <c r="A65" s="8"/>
      <c r="B65" s="65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7"/>
      <c r="AE65" s="21"/>
      <c r="AF65" s="59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1"/>
      <c r="BI65" s="40"/>
      <c r="BJ65" s="40"/>
      <c r="BK65" s="40"/>
      <c r="BL65" s="40"/>
      <c r="BM65" s="40"/>
      <c r="BN65" s="40"/>
      <c r="BO65" s="40"/>
      <c r="BP65" s="40"/>
      <c r="BQ65" s="40"/>
      <c r="BR65" s="10"/>
    </row>
    <row r="66" spans="1:70" ht="7.5" customHeight="1" thickBot="1">
      <c r="A66" s="8"/>
      <c r="B66" s="68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70"/>
      <c r="AE66" s="21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10"/>
    </row>
    <row r="67" spans="1:70" ht="7.5" customHeight="1" thickBot="1">
      <c r="A67" s="8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21"/>
      <c r="AF67" s="71" t="s">
        <v>2105</v>
      </c>
      <c r="AG67" s="71"/>
      <c r="AH67" s="71"/>
      <c r="AI67" s="71"/>
      <c r="AJ67" s="71"/>
      <c r="AK67" s="71"/>
      <c r="AL67" s="71"/>
      <c r="AM67" s="71"/>
      <c r="AN67" s="71"/>
      <c r="AO67" s="74">
        <v>2379</v>
      </c>
      <c r="AP67" s="74"/>
      <c r="AQ67" s="74"/>
      <c r="AR67" s="74"/>
      <c r="AS67" s="74"/>
      <c r="AT67" s="74"/>
      <c r="AU67" s="74"/>
      <c r="AV67" s="74"/>
      <c r="AW67" s="74"/>
      <c r="AX67" s="74"/>
      <c r="AY67" s="74"/>
      <c r="AZ67" s="74"/>
      <c r="BA67" s="74"/>
      <c r="BB67" s="74"/>
      <c r="BC67" s="74"/>
      <c r="BD67" s="74"/>
      <c r="BE67" s="74"/>
      <c r="BF67" s="74"/>
      <c r="BG67" s="74"/>
      <c r="BH67" s="74"/>
      <c r="BI67" s="40"/>
      <c r="BJ67" s="40"/>
      <c r="BK67" s="40"/>
      <c r="BL67" s="40"/>
      <c r="BM67" s="40"/>
      <c r="BN67" s="40"/>
      <c r="BO67" s="40"/>
      <c r="BP67" s="40"/>
      <c r="BQ67" s="40"/>
      <c r="BR67" s="10"/>
    </row>
    <row r="68" spans="1:70" ht="7.5" customHeight="1">
      <c r="A68" s="8"/>
      <c r="B68" s="81" t="s">
        <v>2133</v>
      </c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3"/>
      <c r="AE68" s="21"/>
      <c r="AF68" s="72"/>
      <c r="AG68" s="72"/>
      <c r="AH68" s="72"/>
      <c r="AI68" s="72"/>
      <c r="AJ68" s="72"/>
      <c r="AK68" s="72"/>
      <c r="AL68" s="72"/>
      <c r="AM68" s="72"/>
      <c r="AN68" s="72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40"/>
      <c r="BJ68" s="40"/>
      <c r="BK68" s="40"/>
      <c r="BL68" s="40"/>
      <c r="BM68" s="40"/>
      <c r="BN68" s="40"/>
      <c r="BO68" s="40"/>
      <c r="BP68" s="40"/>
      <c r="BQ68" s="40"/>
      <c r="BR68" s="10"/>
    </row>
    <row r="69" spans="1:70" ht="7.5" customHeight="1">
      <c r="A69" s="8"/>
      <c r="B69" s="84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6"/>
      <c r="AE69" s="21"/>
      <c r="AF69" s="72"/>
      <c r="AG69" s="72"/>
      <c r="AH69" s="72"/>
      <c r="AI69" s="72"/>
      <c r="AJ69" s="72"/>
      <c r="AK69" s="72"/>
      <c r="AL69" s="72"/>
      <c r="AM69" s="72"/>
      <c r="AN69" s="72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40"/>
      <c r="BJ69" s="40"/>
      <c r="BK69" s="40"/>
      <c r="BL69" s="40"/>
      <c r="BM69" s="40"/>
      <c r="BN69" s="40"/>
      <c r="BO69" s="40"/>
      <c r="BP69" s="40"/>
      <c r="BQ69" s="40"/>
      <c r="BR69" s="10"/>
    </row>
    <row r="70" spans="1:70" ht="7.5" customHeight="1" thickBot="1">
      <c r="A70" s="8"/>
      <c r="B70" s="87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9"/>
      <c r="AE70" s="21"/>
      <c r="AF70" s="72"/>
      <c r="AG70" s="72"/>
      <c r="AH70" s="72"/>
      <c r="AI70" s="72"/>
      <c r="AJ70" s="72"/>
      <c r="AK70" s="72"/>
      <c r="AL70" s="72"/>
      <c r="AM70" s="72"/>
      <c r="AN70" s="72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40"/>
      <c r="BJ70" s="40"/>
      <c r="BK70" s="40"/>
      <c r="BL70" s="40"/>
      <c r="BM70" s="40"/>
      <c r="BN70" s="40"/>
      <c r="BO70" s="40"/>
      <c r="BP70" s="40"/>
      <c r="BQ70" s="40"/>
      <c r="BR70" s="10"/>
    </row>
    <row r="71" spans="1:70" ht="7.5" customHeight="1" thickBot="1">
      <c r="A71" s="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21"/>
      <c r="AF71" s="73"/>
      <c r="AG71" s="73"/>
      <c r="AH71" s="73"/>
      <c r="AI71" s="73"/>
      <c r="AJ71" s="73"/>
      <c r="AK71" s="73"/>
      <c r="AL71" s="73"/>
      <c r="AM71" s="73"/>
      <c r="AN71" s="73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40"/>
      <c r="BJ71" s="40"/>
      <c r="BK71" s="40"/>
      <c r="BL71" s="40"/>
      <c r="BM71" s="40"/>
      <c r="BN71" s="40"/>
      <c r="BO71" s="40"/>
      <c r="BP71" s="40"/>
      <c r="BQ71" s="40"/>
      <c r="BR71" s="10"/>
    </row>
    <row r="72" spans="1:70" ht="7.5" customHeight="1">
      <c r="A72" s="8"/>
      <c r="B72" s="90" t="s">
        <v>2104</v>
      </c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11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77">
        <f>AF36</f>
        <v>43446</v>
      </c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9">
        <v>20210113</v>
      </c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  <c r="BI72" s="40"/>
      <c r="BJ72" s="40"/>
      <c r="BK72" s="40"/>
      <c r="BL72" s="40"/>
      <c r="BM72" s="40"/>
      <c r="BN72" s="40"/>
      <c r="BO72" s="40"/>
      <c r="BP72" s="40"/>
      <c r="BQ72" s="40"/>
      <c r="BR72" s="10"/>
    </row>
    <row r="73" spans="1:70" ht="7.5" customHeight="1" thickBot="1">
      <c r="A73" s="8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11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80"/>
      <c r="AU73" s="80"/>
      <c r="AV73" s="80"/>
      <c r="AW73" s="80"/>
      <c r="AX73" s="80"/>
      <c r="AY73" s="80"/>
      <c r="AZ73" s="80"/>
      <c r="BA73" s="80"/>
      <c r="BB73" s="80"/>
      <c r="BC73" s="80"/>
      <c r="BD73" s="80"/>
      <c r="BE73" s="80"/>
      <c r="BF73" s="80"/>
      <c r="BG73" s="80"/>
      <c r="BH73" s="80"/>
      <c r="BI73" s="40"/>
      <c r="BJ73" s="40"/>
      <c r="BK73" s="40"/>
      <c r="BL73" s="40"/>
      <c r="BM73" s="40"/>
      <c r="BN73" s="40"/>
      <c r="BO73" s="40"/>
      <c r="BP73" s="40"/>
      <c r="BQ73" s="40"/>
      <c r="BR73" s="10"/>
    </row>
    <row r="74" spans="1:70" ht="7.5" customHeight="1">
      <c r="A74" s="13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22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22"/>
      <c r="BI74" s="14"/>
      <c r="BJ74" s="14"/>
      <c r="BK74" s="14"/>
      <c r="BL74" s="14"/>
      <c r="BM74" s="14"/>
      <c r="BN74" s="14"/>
      <c r="BO74" s="14"/>
      <c r="BP74" s="14"/>
      <c r="BQ74" s="14"/>
      <c r="BR74" s="15"/>
    </row>
    <row r="75" spans="1:70" ht="7.5" customHeight="1">
      <c r="A75" s="8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6"/>
    </row>
    <row r="76" spans="1:70" ht="7.5" customHeight="1">
      <c r="A76" s="8"/>
      <c r="B76" s="49" t="s">
        <v>2089</v>
      </c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0"/>
      <c r="BJ76" s="40"/>
      <c r="BK76" s="40"/>
      <c r="BL76" s="40"/>
      <c r="BM76" s="40"/>
      <c r="BN76" s="40"/>
      <c r="BO76" s="40"/>
      <c r="BP76" s="40"/>
      <c r="BQ76" s="40"/>
      <c r="BR76" s="10"/>
    </row>
    <row r="77" spans="1:70" ht="7.5" customHeight="1">
      <c r="A77" s="8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0"/>
      <c r="BJ77" s="40"/>
      <c r="BK77" s="40"/>
      <c r="BL77" s="40"/>
      <c r="BM77" s="40"/>
      <c r="BN77" s="40"/>
      <c r="BO77" s="40"/>
      <c r="BP77" s="40"/>
      <c r="BQ77" s="40"/>
      <c r="BR77" s="10"/>
    </row>
    <row r="78" spans="1:70" ht="7.5" customHeight="1">
      <c r="A78" s="8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0"/>
      <c r="BJ78" s="40"/>
      <c r="BK78" s="40"/>
      <c r="BL78" s="40"/>
      <c r="BM78" s="40"/>
      <c r="BN78" s="40"/>
      <c r="BO78" s="40"/>
      <c r="BP78" s="40"/>
      <c r="BQ78" s="40"/>
      <c r="BR78" s="10"/>
    </row>
    <row r="79" spans="1:70" ht="7.5" customHeight="1">
      <c r="A79" s="8"/>
      <c r="B79" s="50" t="str">
        <f>IF(VLOOKUP($B$76,Veriler!$A:$Y,2,)&lt;&gt;"",VLOOKUP($B$76,Veriler!$A:$Y,2,),"")</f>
        <v>9 KG KURUTMALI ÇAMAŞIR MAKİNESİ</v>
      </c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40"/>
      <c r="BJ79" s="40"/>
      <c r="BK79" s="40"/>
      <c r="BL79" s="40"/>
      <c r="BM79" s="40"/>
      <c r="BN79" s="40"/>
      <c r="BO79" s="40"/>
      <c r="BP79" s="40"/>
      <c r="BQ79" s="40"/>
      <c r="BR79" s="10"/>
    </row>
    <row r="80" spans="1:70" ht="7.5" customHeight="1">
      <c r="A80" s="8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40"/>
      <c r="BJ80" s="40"/>
      <c r="BK80" s="40"/>
      <c r="BL80" s="40"/>
      <c r="BM80" s="40"/>
      <c r="BN80" s="40"/>
      <c r="BO80" s="40"/>
      <c r="BP80" s="40"/>
      <c r="BQ80" s="40"/>
      <c r="BR80" s="10"/>
    </row>
    <row r="81" spans="1:70" ht="7.5" customHeight="1">
      <c r="A81" s="8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40"/>
      <c r="BJ81" s="40"/>
      <c r="BK81" s="40"/>
      <c r="BL81" s="40"/>
      <c r="BM81" s="40"/>
      <c r="BN81" s="40"/>
      <c r="BO81" s="40"/>
      <c r="BP81" s="40"/>
      <c r="BQ81" s="40"/>
      <c r="BR81" s="10"/>
    </row>
    <row r="82" spans="1:70" ht="7.5" customHeight="1">
      <c r="A82" s="8"/>
      <c r="B82" s="52" t="str">
        <f>IF(VLOOKUP($B$76,Veriler!$A:$Y,3,)&lt;&gt;"",VLOOKUP($B$76,Veriler!$A:$Y,3,),"")</f>
        <v>9 kg yıkama kapasitesi</v>
      </c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40"/>
      <c r="AF82" s="52" t="str">
        <f>IF(VLOOKUP($B$76,Veriler!$A:$Y,4,)&lt;&gt;"",VLOOKUP($B$76,Veriler!$A:$Y,4,),"")</f>
        <v>6 kg kurutma kapasitesi</v>
      </c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11"/>
      <c r="BJ82" s="40"/>
      <c r="BK82" s="40"/>
      <c r="BL82" s="40"/>
      <c r="BM82" s="40"/>
      <c r="BN82" s="40"/>
      <c r="BO82" s="40"/>
      <c r="BP82" s="40"/>
      <c r="BQ82" s="40"/>
      <c r="BR82" s="10"/>
    </row>
    <row r="83" spans="1:70" ht="7.5" customHeight="1">
      <c r="A83" s="1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40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11"/>
      <c r="BJ83" s="40"/>
      <c r="BK83" s="40"/>
      <c r="BL83" s="40"/>
      <c r="BM83" s="40"/>
      <c r="BN83" s="40"/>
      <c r="BO83" s="40"/>
      <c r="BP83" s="40"/>
      <c r="BQ83" s="40"/>
      <c r="BR83" s="10"/>
    </row>
    <row r="84" spans="1:70" ht="7.5" customHeight="1">
      <c r="A84" s="8"/>
      <c r="B84" s="52" t="str">
        <f>IF(VLOOKUP($B$76,Veriler!$A:$Y,5,)&lt;&gt;"",VLOOKUP($B$76,Veriler!$A:$Y,5,),"")</f>
        <v>Inox</v>
      </c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40"/>
      <c r="AF84" s="52" t="str">
        <f>IF(VLOOKUP($B$76,Veriler!$A:$Y,6,)&lt;&gt;"",VLOOKUP($B$76,Veriler!$A:$Y,6,),"")</f>
        <v>1400 devir sıkma kapasitesi</v>
      </c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40"/>
      <c r="BJ84" s="40"/>
      <c r="BK84" s="40"/>
      <c r="BL84" s="40"/>
      <c r="BM84" s="40"/>
      <c r="BN84" s="40"/>
      <c r="BO84" s="40"/>
      <c r="BP84" s="40"/>
      <c r="BQ84" s="40"/>
      <c r="BR84" s="10"/>
    </row>
    <row r="85" spans="1:70" ht="7.5" customHeight="1">
      <c r="A85" s="8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40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40"/>
      <c r="BJ85" s="40"/>
      <c r="BK85" s="40"/>
      <c r="BL85" s="40"/>
      <c r="BM85" s="40"/>
      <c r="BN85" s="40"/>
      <c r="BO85" s="40"/>
      <c r="BP85" s="40"/>
      <c r="BQ85" s="40"/>
      <c r="BR85" s="10"/>
    </row>
    <row r="86" spans="1:70" ht="7.5" customHeight="1">
      <c r="A86" s="8"/>
      <c r="B86" s="52" t="str">
        <f>IF(VLOOKUP($B$76,Veriler!$A:$Y,7,)&lt;&gt;"",VLOOKUP($B$76,Veriler!$A:$Y,7,),"")</f>
        <v>Bumerang gövde</v>
      </c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40"/>
      <c r="AF86" s="52" t="str">
        <f>IF(VLOOKUP($B$76,Veriler!$A:$Y,8,)&lt;&gt;"",VLOOKUP($B$76,Veriler!$A:$Y,8,),"")</f>
        <v>İnci kazan</v>
      </c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40"/>
      <c r="BJ86" s="40"/>
      <c r="BK86" s="40"/>
      <c r="BL86" s="40"/>
      <c r="BM86" s="40"/>
      <c r="BN86" s="40"/>
      <c r="BO86" s="40"/>
      <c r="BP86" s="40"/>
      <c r="BQ86" s="40"/>
      <c r="BR86" s="10"/>
    </row>
    <row r="87" spans="1:70" ht="7.5" customHeight="1">
      <c r="A87" s="8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40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40"/>
      <c r="BJ87" s="40"/>
      <c r="BK87" s="40"/>
      <c r="BL87" s="40"/>
      <c r="BM87" s="40"/>
      <c r="BN87" s="40"/>
      <c r="BO87" s="40"/>
      <c r="BP87" s="40"/>
      <c r="BQ87" s="40"/>
      <c r="BR87" s="10"/>
    </row>
    <row r="88" spans="1:70" ht="7.5" customHeight="1">
      <c r="A88" s="8"/>
      <c r="B88" s="52" t="str">
        <f>IF(VLOOKUP($B$76,Veriler!$A:$Y,9,)&lt;&gt;"",VLOOKUP($B$76,Veriler!$A:$Y,9,),"")</f>
        <v>Akıllı ekran</v>
      </c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40"/>
      <c r="AF88" s="52" t="str">
        <f>IF(VLOOKUP($B$76,Veriler!$A:$Y,10,)&lt;&gt;"",VLOOKUP($B$76,Veriler!$A:$Y,10,),"")</f>
        <v>Yük ve deterjan sensörü</v>
      </c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40"/>
      <c r="BJ88" s="40"/>
      <c r="BK88" s="40"/>
      <c r="BL88" s="40"/>
      <c r="BM88" s="40"/>
      <c r="BN88" s="40"/>
      <c r="BO88" s="40"/>
      <c r="BP88" s="40"/>
      <c r="BQ88" s="40"/>
      <c r="BR88" s="10"/>
    </row>
    <row r="89" spans="1:70" ht="7.5" customHeight="1">
      <c r="A89" s="8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40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40"/>
      <c r="BJ89" s="40"/>
      <c r="BK89" s="40"/>
      <c r="BL89" s="40"/>
      <c r="BM89" s="40"/>
      <c r="BN89" s="40"/>
      <c r="BO89" s="40"/>
      <c r="BP89" s="40"/>
      <c r="BQ89" s="40"/>
      <c r="BR89" s="10"/>
    </row>
    <row r="90" spans="1:70" ht="7.5" customHeight="1">
      <c r="A90" s="8"/>
      <c r="B90" s="52" t="str">
        <f>IF(VLOOKUP($B$76,Veriler!$A:$Y,11,)&lt;&gt;"",VLOOKUP($B$76,Veriler!$A:$Y,11,),"")</f>
        <v>Alerji uzmanı program</v>
      </c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40"/>
      <c r="AF90" s="52" t="str">
        <f>IF(VLOOKUP($B$76,Veriler!$A:$Y,12,)&lt;&gt;"",VLOOKUP($B$76,Veriler!$A:$Y,12,),"")</f>
        <v>Yorgan programı</v>
      </c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40"/>
      <c r="BJ90" s="40"/>
      <c r="BK90" s="40"/>
      <c r="BL90" s="40"/>
      <c r="BM90" s="40"/>
      <c r="BN90" s="40"/>
      <c r="BO90" s="40"/>
      <c r="BP90" s="40"/>
      <c r="BQ90" s="40"/>
      <c r="BR90" s="10"/>
    </row>
    <row r="91" spans="1:70" ht="7.5" customHeight="1">
      <c r="A91" s="8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40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40"/>
      <c r="BJ91" s="40"/>
      <c r="BK91" s="40"/>
      <c r="BL91" s="40"/>
      <c r="BM91" s="40"/>
      <c r="BN91" s="40"/>
      <c r="BO91" s="40"/>
      <c r="BP91" s="40"/>
      <c r="BQ91" s="40"/>
      <c r="BR91" s="10"/>
    </row>
    <row r="92" spans="1:70" ht="7.5" customHeight="1">
      <c r="A92" s="8"/>
      <c r="B92" s="52" t="str">
        <f>IF(VLOOKUP($B$76,Veriler!$A:$Y,13,)&lt;&gt;"",VLOOKUP($B$76,Veriler!$A:$Y,13,),"")</f>
        <v>Yıka ve kurut: 29 dk.</v>
      </c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40"/>
      <c r="AF92" s="52" t="str">
        <f>IF(VLOOKUP($B$40,Veriler!$A:$Y,14,)&lt;&gt;"",VLOOKUP($B$40,Veriler!$A:$Y,14,),"")</f>
        <v>Kireç kalkanı teknolojisi</v>
      </c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40"/>
      <c r="BJ92" s="40"/>
      <c r="BK92" s="40"/>
      <c r="BL92" s="40"/>
      <c r="BM92" s="40"/>
      <c r="BN92" s="40"/>
      <c r="BO92" s="40"/>
      <c r="BP92" s="40"/>
      <c r="BQ92" s="40"/>
      <c r="BR92" s="10"/>
    </row>
    <row r="93" spans="1:70" ht="7.5" customHeight="1">
      <c r="A93" s="8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40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40"/>
      <c r="BJ93" s="40"/>
      <c r="BK93" s="40"/>
      <c r="BL93" s="40"/>
      <c r="BM93" s="40"/>
      <c r="BN93" s="40"/>
      <c r="BO93" s="40"/>
      <c r="BP93" s="40"/>
      <c r="BQ93" s="40"/>
      <c r="BR93" s="10"/>
    </row>
    <row r="94" spans="1:70" ht="7.5" customHeight="1">
      <c r="A94" s="8"/>
      <c r="B94" s="52" t="str">
        <f>IF(VLOOKUP($B$40,Veriler!$A:$Y,15,)&lt;&gt;"",VLOOKUP($B$40,Veriler!$A:$Y,15,),"")</f>
        <v>Yarım yük fonksiyonu</v>
      </c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40"/>
      <c r="AF94" s="52" t="str">
        <f>IF(VLOOKUP($B$40,Veriler!$A:$Y,16,)&lt;&gt;"",VLOOKUP($B$40,Veriler!$A:$Y,16,),"")</f>
        <v>3 YIL GARANTİSİ</v>
      </c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40"/>
      <c r="BJ94" s="40"/>
      <c r="BK94" s="40"/>
      <c r="BL94" s="40"/>
      <c r="BM94" s="40"/>
      <c r="BN94" s="40"/>
      <c r="BO94" s="40"/>
      <c r="BP94" s="40"/>
      <c r="BQ94" s="40"/>
      <c r="BR94" s="10"/>
    </row>
    <row r="95" spans="1:70" ht="7.5" customHeight="1" thickBot="1">
      <c r="A95" s="8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40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40"/>
      <c r="BJ95" s="40"/>
      <c r="BK95" s="40"/>
      <c r="BL95" s="40"/>
      <c r="BM95" s="40"/>
      <c r="BN95" s="40"/>
      <c r="BO95" s="40"/>
      <c r="BP95" s="40"/>
      <c r="BQ95" s="40"/>
      <c r="BR95" s="10"/>
    </row>
    <row r="96" spans="1:70" ht="7.5" customHeight="1" thickBot="1">
      <c r="A96" s="8"/>
      <c r="B96" s="62" t="s">
        <v>2134</v>
      </c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4"/>
      <c r="AE96" s="40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40"/>
      <c r="BJ96" s="40"/>
      <c r="BK96" s="40"/>
      <c r="BL96" s="40"/>
      <c r="BM96" s="40"/>
      <c r="BN96" s="40"/>
      <c r="BO96" s="40"/>
      <c r="BP96" s="40"/>
      <c r="BQ96" s="40"/>
      <c r="BR96" s="10"/>
    </row>
    <row r="97" spans="1:70" ht="7.5" customHeight="1">
      <c r="A97" s="8"/>
      <c r="B97" s="65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7"/>
      <c r="AF97" s="53">
        <v>3999</v>
      </c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5"/>
      <c r="BI97" s="40"/>
      <c r="BJ97" s="40"/>
      <c r="BK97" s="40"/>
      <c r="BL97" s="40"/>
      <c r="BM97" s="40"/>
      <c r="BN97" s="40"/>
      <c r="BO97" s="40"/>
      <c r="BP97" s="40"/>
      <c r="BQ97" s="40"/>
      <c r="BR97" s="10"/>
    </row>
    <row r="98" spans="1:70" ht="7.5" customHeight="1" thickBot="1">
      <c r="A98" s="12"/>
      <c r="B98" s="68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70"/>
      <c r="AF98" s="56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  <c r="BH98" s="58"/>
      <c r="BI98" s="40"/>
      <c r="BJ98" s="40"/>
      <c r="BK98" s="40"/>
      <c r="BL98" s="40"/>
      <c r="BM98" s="40"/>
      <c r="BN98" s="40"/>
      <c r="BO98" s="40"/>
      <c r="BP98" s="40"/>
      <c r="BQ98" s="40"/>
      <c r="BR98" s="10"/>
    </row>
    <row r="99" spans="1:70" ht="7.5" customHeight="1" thickBot="1">
      <c r="A99" s="12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F99" s="56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8"/>
      <c r="BI99" s="40"/>
      <c r="BJ99" s="40"/>
      <c r="BK99" s="40"/>
      <c r="BL99" s="40"/>
      <c r="BM99" s="40"/>
      <c r="BN99" s="40"/>
      <c r="BO99" s="40"/>
      <c r="BP99" s="40"/>
      <c r="BQ99" s="40"/>
      <c r="BR99" s="10"/>
    </row>
    <row r="100" spans="1:70" ht="7.5" customHeight="1">
      <c r="A100" s="8"/>
      <c r="B100" s="62" t="s">
        <v>2135</v>
      </c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4"/>
      <c r="AF100" s="56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  <c r="AT100" s="57"/>
      <c r="AU100" s="57"/>
      <c r="AV100" s="57"/>
      <c r="AW100" s="57"/>
      <c r="AX100" s="57"/>
      <c r="AY100" s="57"/>
      <c r="AZ100" s="57"/>
      <c r="BA100" s="57"/>
      <c r="BB100" s="57"/>
      <c r="BC100" s="57"/>
      <c r="BD100" s="57"/>
      <c r="BE100" s="57"/>
      <c r="BF100" s="57"/>
      <c r="BG100" s="57"/>
      <c r="BH100" s="58"/>
      <c r="BI100" s="40"/>
      <c r="BJ100" s="40"/>
      <c r="BK100" s="40"/>
      <c r="BL100" s="40"/>
      <c r="BM100" s="40"/>
      <c r="BN100" s="40"/>
      <c r="BO100" s="40"/>
      <c r="BP100" s="40"/>
      <c r="BQ100" s="40"/>
      <c r="BR100" s="10"/>
    </row>
    <row r="101" spans="1:70" ht="7.5" customHeight="1" thickBot="1">
      <c r="A101" s="8"/>
      <c r="B101" s="65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7"/>
      <c r="AF101" s="59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0"/>
      <c r="BD101" s="60"/>
      <c r="BE101" s="60"/>
      <c r="BF101" s="60"/>
      <c r="BG101" s="60"/>
      <c r="BH101" s="61"/>
      <c r="BI101" s="40"/>
      <c r="BJ101" s="40"/>
      <c r="BK101" s="40"/>
      <c r="BL101" s="40"/>
      <c r="BM101" s="40"/>
      <c r="BN101" s="40"/>
      <c r="BO101" s="40"/>
      <c r="BP101" s="40"/>
      <c r="BQ101" s="40"/>
      <c r="BR101" s="10"/>
    </row>
    <row r="102" spans="1:70" ht="7.5" customHeight="1" thickBot="1">
      <c r="A102" s="8"/>
      <c r="B102" s="68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70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10"/>
    </row>
    <row r="103" spans="1:70" ht="7.5" customHeight="1" thickBot="1">
      <c r="A103" s="8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F103" s="71" t="s">
        <v>2105</v>
      </c>
      <c r="AG103" s="71"/>
      <c r="AH103" s="71"/>
      <c r="AI103" s="71"/>
      <c r="AJ103" s="71"/>
      <c r="AK103" s="71"/>
      <c r="AL103" s="71"/>
      <c r="AM103" s="71"/>
      <c r="AN103" s="71"/>
      <c r="AO103" s="74">
        <v>3599</v>
      </c>
      <c r="AP103" s="74"/>
      <c r="AQ103" s="74"/>
      <c r="AR103" s="74"/>
      <c r="AS103" s="74"/>
      <c r="AT103" s="74"/>
      <c r="AU103" s="74"/>
      <c r="AV103" s="74"/>
      <c r="AW103" s="74"/>
      <c r="AX103" s="74"/>
      <c r="AY103" s="74"/>
      <c r="AZ103" s="74"/>
      <c r="BA103" s="74"/>
      <c r="BB103" s="74"/>
      <c r="BC103" s="74"/>
      <c r="BD103" s="74"/>
      <c r="BE103" s="74"/>
      <c r="BF103" s="74"/>
      <c r="BG103" s="74"/>
      <c r="BH103" s="74"/>
      <c r="BI103" s="40"/>
      <c r="BJ103" s="40"/>
      <c r="BK103" s="40"/>
      <c r="BL103" s="40"/>
      <c r="BM103" s="40"/>
      <c r="BN103" s="40"/>
      <c r="BO103" s="40"/>
      <c r="BP103" s="40"/>
      <c r="BQ103" s="40"/>
      <c r="BR103" s="10"/>
    </row>
    <row r="104" spans="1:70" ht="7.5" customHeight="1">
      <c r="A104" s="8"/>
      <c r="B104" s="81" t="s">
        <v>2136</v>
      </c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3"/>
      <c r="AF104" s="72"/>
      <c r="AG104" s="72"/>
      <c r="AH104" s="72"/>
      <c r="AI104" s="72"/>
      <c r="AJ104" s="72"/>
      <c r="AK104" s="72"/>
      <c r="AL104" s="72"/>
      <c r="AM104" s="72"/>
      <c r="AN104" s="72"/>
      <c r="AO104" s="75"/>
      <c r="AP104" s="75"/>
      <c r="AQ104" s="75"/>
      <c r="AR104" s="75"/>
      <c r="AS104" s="75"/>
      <c r="AT104" s="75"/>
      <c r="AU104" s="75"/>
      <c r="AV104" s="75"/>
      <c r="AW104" s="75"/>
      <c r="AX104" s="75"/>
      <c r="AY104" s="75"/>
      <c r="AZ104" s="75"/>
      <c r="BA104" s="75"/>
      <c r="BB104" s="75"/>
      <c r="BC104" s="75"/>
      <c r="BD104" s="75"/>
      <c r="BE104" s="75"/>
      <c r="BF104" s="75"/>
      <c r="BG104" s="75"/>
      <c r="BH104" s="75"/>
      <c r="BI104" s="40"/>
      <c r="BJ104" s="40"/>
      <c r="BK104" s="40"/>
      <c r="BL104" s="40"/>
      <c r="BM104" s="40"/>
      <c r="BN104" s="40"/>
      <c r="BO104" s="40"/>
      <c r="BP104" s="40"/>
      <c r="BQ104" s="40"/>
      <c r="BR104" s="10"/>
    </row>
    <row r="105" spans="1:70" ht="7.5" customHeight="1">
      <c r="A105" s="8"/>
      <c r="B105" s="84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  <c r="AD105" s="86"/>
      <c r="AF105" s="72"/>
      <c r="AG105" s="72"/>
      <c r="AH105" s="72"/>
      <c r="AI105" s="72"/>
      <c r="AJ105" s="72"/>
      <c r="AK105" s="72"/>
      <c r="AL105" s="72"/>
      <c r="AM105" s="72"/>
      <c r="AN105" s="72"/>
      <c r="AO105" s="75"/>
      <c r="AP105" s="75"/>
      <c r="AQ105" s="75"/>
      <c r="AR105" s="75"/>
      <c r="AS105" s="75"/>
      <c r="AT105" s="75"/>
      <c r="AU105" s="75"/>
      <c r="AV105" s="75"/>
      <c r="AW105" s="75"/>
      <c r="AX105" s="75"/>
      <c r="AY105" s="75"/>
      <c r="AZ105" s="75"/>
      <c r="BA105" s="75"/>
      <c r="BB105" s="75"/>
      <c r="BC105" s="75"/>
      <c r="BD105" s="75"/>
      <c r="BE105" s="75"/>
      <c r="BF105" s="75"/>
      <c r="BG105" s="75"/>
      <c r="BH105" s="75"/>
      <c r="BI105" s="40"/>
      <c r="BJ105" s="40"/>
      <c r="BK105" s="40"/>
      <c r="BL105" s="40"/>
      <c r="BM105" s="40"/>
      <c r="BN105" s="40"/>
      <c r="BO105" s="40"/>
      <c r="BP105" s="40"/>
      <c r="BQ105" s="40"/>
      <c r="BR105" s="10"/>
    </row>
    <row r="106" spans="1:70" ht="7.5" customHeight="1" thickBot="1">
      <c r="A106" s="8"/>
      <c r="B106" s="87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9"/>
      <c r="AE106" s="21"/>
      <c r="AF106" s="72"/>
      <c r="AG106" s="72"/>
      <c r="AH106" s="72"/>
      <c r="AI106" s="72"/>
      <c r="AJ106" s="72"/>
      <c r="AK106" s="72"/>
      <c r="AL106" s="72"/>
      <c r="AM106" s="72"/>
      <c r="AN106" s="72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  <c r="AY106" s="75"/>
      <c r="AZ106" s="75"/>
      <c r="BA106" s="75"/>
      <c r="BB106" s="75"/>
      <c r="BC106" s="75"/>
      <c r="BD106" s="75"/>
      <c r="BE106" s="75"/>
      <c r="BF106" s="75"/>
      <c r="BG106" s="75"/>
      <c r="BH106" s="75"/>
      <c r="BI106" s="40"/>
      <c r="BJ106" s="40"/>
      <c r="BK106" s="40"/>
      <c r="BL106" s="40"/>
      <c r="BM106" s="40"/>
      <c r="BN106" s="40"/>
      <c r="BO106" s="40"/>
      <c r="BP106" s="40"/>
      <c r="BQ106" s="40"/>
      <c r="BR106" s="10"/>
    </row>
    <row r="107" spans="1:70" ht="7.5" customHeight="1" thickBot="1">
      <c r="A107" s="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21"/>
      <c r="AF107" s="73"/>
      <c r="AG107" s="73"/>
      <c r="AH107" s="73"/>
      <c r="AI107" s="73"/>
      <c r="AJ107" s="73"/>
      <c r="AK107" s="73"/>
      <c r="AL107" s="73"/>
      <c r="AM107" s="73"/>
      <c r="AN107" s="73"/>
      <c r="AO107" s="76"/>
      <c r="AP107" s="76"/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  <c r="BH107" s="76"/>
      <c r="BI107" s="40"/>
      <c r="BJ107" s="40"/>
      <c r="BK107" s="40"/>
      <c r="BL107" s="40"/>
      <c r="BM107" s="40"/>
      <c r="BN107" s="40"/>
      <c r="BO107" s="40"/>
      <c r="BP107" s="40"/>
      <c r="BQ107" s="40"/>
      <c r="BR107" s="10"/>
    </row>
    <row r="108" spans="1:70" ht="7.5" customHeight="1">
      <c r="A108" s="8"/>
      <c r="B108" s="90" t="s">
        <v>2104</v>
      </c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11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77">
        <f>AF36</f>
        <v>43446</v>
      </c>
      <c r="AG108" s="77"/>
      <c r="AH108" s="77"/>
      <c r="AI108" s="77"/>
      <c r="AJ108" s="77"/>
      <c r="AK108" s="77"/>
      <c r="AL108" s="77"/>
      <c r="AM108" s="77"/>
      <c r="AN108" s="77"/>
      <c r="AO108" s="77"/>
      <c r="AP108" s="77"/>
      <c r="AQ108" s="77"/>
      <c r="AR108" s="77"/>
      <c r="AS108" s="77"/>
      <c r="AT108" s="79">
        <v>20218436</v>
      </c>
      <c r="AU108" s="79"/>
      <c r="AV108" s="79"/>
      <c r="AW108" s="79"/>
      <c r="AX108" s="79"/>
      <c r="AY108" s="79"/>
      <c r="AZ108" s="79"/>
      <c r="BA108" s="79"/>
      <c r="BB108" s="79"/>
      <c r="BC108" s="79"/>
      <c r="BD108" s="79"/>
      <c r="BE108" s="79"/>
      <c r="BF108" s="79"/>
      <c r="BG108" s="79"/>
      <c r="BH108" s="79"/>
      <c r="BI108" s="40"/>
      <c r="BJ108" s="40"/>
      <c r="BK108" s="40"/>
      <c r="BL108" s="40"/>
      <c r="BM108" s="40"/>
      <c r="BN108" s="40"/>
      <c r="BO108" s="40"/>
      <c r="BP108" s="40"/>
      <c r="BQ108" s="40"/>
      <c r="BR108" s="10"/>
    </row>
    <row r="109" spans="1:70" ht="7.5" customHeight="1" thickBot="1">
      <c r="A109" s="8"/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11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78"/>
      <c r="AG109" s="78"/>
      <c r="AH109" s="78"/>
      <c r="AI109" s="78"/>
      <c r="AJ109" s="78"/>
      <c r="AK109" s="78"/>
      <c r="AL109" s="78"/>
      <c r="AM109" s="78"/>
      <c r="AN109" s="78"/>
      <c r="AO109" s="78"/>
      <c r="AP109" s="78"/>
      <c r="AQ109" s="78"/>
      <c r="AR109" s="78"/>
      <c r="AS109" s="78"/>
      <c r="AT109" s="80"/>
      <c r="AU109" s="80"/>
      <c r="AV109" s="80"/>
      <c r="AW109" s="80"/>
      <c r="AX109" s="80"/>
      <c r="AY109" s="80"/>
      <c r="AZ109" s="80"/>
      <c r="BA109" s="80"/>
      <c r="BB109" s="80"/>
      <c r="BC109" s="80"/>
      <c r="BD109" s="80"/>
      <c r="BE109" s="80"/>
      <c r="BF109" s="80"/>
      <c r="BG109" s="80"/>
      <c r="BH109" s="80"/>
      <c r="BI109" s="40"/>
      <c r="BJ109" s="40"/>
      <c r="BK109" s="40"/>
      <c r="BL109" s="40"/>
      <c r="BM109" s="40"/>
      <c r="BN109" s="40"/>
      <c r="BO109" s="40"/>
      <c r="BP109" s="40"/>
      <c r="BQ109" s="40"/>
      <c r="BR109" s="10"/>
    </row>
    <row r="110" spans="1:70" ht="7.5" customHeight="1">
      <c r="A110" s="13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22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22"/>
      <c r="BI110" s="14"/>
      <c r="BJ110" s="14"/>
      <c r="BK110" s="14"/>
      <c r="BL110" s="14"/>
      <c r="BM110" s="14"/>
      <c r="BN110" s="14"/>
      <c r="BO110" s="14"/>
      <c r="BP110" s="14"/>
      <c r="BQ110" s="14"/>
      <c r="BR110" s="15"/>
    </row>
  </sheetData>
  <mergeCells count="75">
    <mergeCell ref="AF103:AN107"/>
    <mergeCell ref="AO103:BH107"/>
    <mergeCell ref="AF108:AS109"/>
    <mergeCell ref="AT108:BH109"/>
    <mergeCell ref="B104:AD106"/>
    <mergeCell ref="B108:O109"/>
    <mergeCell ref="B92:AD93"/>
    <mergeCell ref="AF92:BH93"/>
    <mergeCell ref="B94:AD95"/>
    <mergeCell ref="AF94:BH95"/>
    <mergeCell ref="AF97:BH101"/>
    <mergeCell ref="B96:AD98"/>
    <mergeCell ref="B100:AD102"/>
    <mergeCell ref="B86:AD87"/>
    <mergeCell ref="AF86:BH87"/>
    <mergeCell ref="B88:AD89"/>
    <mergeCell ref="AF88:BH89"/>
    <mergeCell ref="B90:AD91"/>
    <mergeCell ref="AF90:BH91"/>
    <mergeCell ref="B76:BH78"/>
    <mergeCell ref="B79:BH81"/>
    <mergeCell ref="B82:AD83"/>
    <mergeCell ref="AF82:BH83"/>
    <mergeCell ref="B84:AD85"/>
    <mergeCell ref="AF84:BH85"/>
    <mergeCell ref="AF67:AN71"/>
    <mergeCell ref="AO67:BH71"/>
    <mergeCell ref="AF72:AS73"/>
    <mergeCell ref="AT72:BH73"/>
    <mergeCell ref="B68:AD70"/>
    <mergeCell ref="B72:O73"/>
    <mergeCell ref="B56:AD57"/>
    <mergeCell ref="AF56:BH57"/>
    <mergeCell ref="B58:AD59"/>
    <mergeCell ref="AF58:BH59"/>
    <mergeCell ref="AF61:BH65"/>
    <mergeCell ref="B60:AD62"/>
    <mergeCell ref="B64:AD66"/>
    <mergeCell ref="B50:AD51"/>
    <mergeCell ref="AF50:BH51"/>
    <mergeCell ref="B52:AD53"/>
    <mergeCell ref="AF52:BH53"/>
    <mergeCell ref="B54:AD55"/>
    <mergeCell ref="AF54:BH55"/>
    <mergeCell ref="B40:BH42"/>
    <mergeCell ref="B43:BH45"/>
    <mergeCell ref="B46:AD47"/>
    <mergeCell ref="AF46:BH47"/>
    <mergeCell ref="B48:AD49"/>
    <mergeCell ref="AF48:BH49"/>
    <mergeCell ref="AF31:AN35"/>
    <mergeCell ref="AO31:BH35"/>
    <mergeCell ref="AF36:AS37"/>
    <mergeCell ref="AT36:BH37"/>
    <mergeCell ref="B32:AD34"/>
    <mergeCell ref="B36:O37"/>
    <mergeCell ref="B20:AD21"/>
    <mergeCell ref="AF20:BH21"/>
    <mergeCell ref="B22:AD23"/>
    <mergeCell ref="AF22:BH23"/>
    <mergeCell ref="AF25:BH29"/>
    <mergeCell ref="B24:AD26"/>
    <mergeCell ref="B28:AD30"/>
    <mergeCell ref="B14:AD15"/>
    <mergeCell ref="AF14:BH15"/>
    <mergeCell ref="B16:AD17"/>
    <mergeCell ref="AF16:BH17"/>
    <mergeCell ref="B18:AD19"/>
    <mergeCell ref="AF18:BH19"/>
    <mergeCell ref="B4:BH6"/>
    <mergeCell ref="B7:BH9"/>
    <mergeCell ref="B10:AD11"/>
    <mergeCell ref="AF10:BH11"/>
    <mergeCell ref="B12:AD13"/>
    <mergeCell ref="AF12:BH13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ayfa2"/>
  <dimension ref="A3:BR110"/>
  <sheetViews>
    <sheetView topLeftCell="A10" workbookViewId="0">
      <selection activeCell="A96" sqref="A96:AD110"/>
    </sheetView>
  </sheetViews>
  <sheetFormatPr defaultColWidth="1.42578125" defaultRowHeight="7.5" customHeight="1"/>
  <cols>
    <col min="1" max="16384" width="1.42578125" style="7"/>
  </cols>
  <sheetData>
    <row r="3" spans="1:70" ht="7.5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6"/>
    </row>
    <row r="4" spans="1:70" ht="7.5" customHeight="1">
      <c r="A4" s="8"/>
      <c r="B4" s="49" t="s">
        <v>2137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9"/>
      <c r="BJ4" s="9"/>
      <c r="BK4" s="9"/>
      <c r="BL4" s="9"/>
      <c r="BM4" s="9"/>
      <c r="BN4" s="9"/>
      <c r="BO4" s="9"/>
      <c r="BP4" s="9"/>
      <c r="BQ4" s="9"/>
      <c r="BR4" s="10"/>
    </row>
    <row r="5" spans="1:70" ht="7.5" customHeight="1">
      <c r="A5" s="8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9"/>
      <c r="BJ5" s="9"/>
      <c r="BK5" s="9"/>
      <c r="BL5" s="9"/>
      <c r="BM5" s="9"/>
      <c r="BN5" s="9"/>
      <c r="BO5" s="9"/>
      <c r="BP5" s="9"/>
      <c r="BQ5" s="9"/>
      <c r="BR5" s="10"/>
    </row>
    <row r="6" spans="1:70" ht="7.5" customHeight="1">
      <c r="A6" s="8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9"/>
      <c r="BJ6" s="9"/>
      <c r="BK6" s="9"/>
      <c r="BL6" s="9"/>
      <c r="BM6" s="9"/>
      <c r="BN6" s="9"/>
      <c r="BO6" s="9"/>
      <c r="BP6" s="9"/>
      <c r="BQ6" s="9"/>
      <c r="BR6" s="10"/>
    </row>
    <row r="7" spans="1:70" ht="7.5" customHeight="1">
      <c r="A7" s="8"/>
      <c r="B7" s="50" t="str">
        <f>IF(VLOOKUP($B$4,Veriler!$A:$Y,2,)&lt;&gt;"",VLOOKUP($B$4,Veriler!$A:$Y,2,),"")</f>
        <v>10 KG ÇAMAŞIR MAKİNASI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9"/>
      <c r="BJ7" s="9"/>
      <c r="BK7" s="9"/>
      <c r="BL7" s="9"/>
      <c r="BM7" s="9"/>
      <c r="BN7" s="9"/>
      <c r="BO7" s="9"/>
      <c r="BP7" s="9"/>
      <c r="BQ7" s="9"/>
      <c r="BR7" s="10"/>
    </row>
    <row r="8" spans="1:70" ht="7.5" customHeight="1">
      <c r="A8" s="8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9"/>
      <c r="BJ8" s="9"/>
      <c r="BK8" s="9"/>
      <c r="BL8" s="9"/>
      <c r="BM8" s="9"/>
      <c r="BN8" s="9"/>
      <c r="BO8" s="9"/>
      <c r="BP8" s="9"/>
      <c r="BQ8" s="9"/>
      <c r="BR8" s="10"/>
    </row>
    <row r="9" spans="1:70" ht="7.5" customHeight="1">
      <c r="A9" s="8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9"/>
      <c r="BJ9" s="9"/>
      <c r="BK9" s="9"/>
      <c r="BL9" s="9"/>
      <c r="BM9" s="9"/>
      <c r="BN9" s="9"/>
      <c r="BO9" s="9"/>
      <c r="BP9" s="9"/>
      <c r="BQ9" s="9"/>
      <c r="BR9" s="10"/>
    </row>
    <row r="10" spans="1:70" ht="7.5" customHeight="1">
      <c r="A10" s="8"/>
      <c r="B10" s="52" t="str">
        <f>IF(VLOOKUP($B$4,Veriler!$A:$Y,3,)&lt;&gt;"",VLOOKUP($B$4,Veriler!$A:$Y,3,),"")</f>
        <v>23 Farklı yıkama programı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9"/>
      <c r="AF10" s="52" t="str">
        <f>IF(VLOOKUP($B$4,Veriler!$A:$Y,4,)&lt;&gt;"",VLOOKUP($B$4,Veriler!$A:$Y,4,),"")</f>
        <v>A+++ Enerji Sınıfı</v>
      </c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11"/>
      <c r="BJ10" s="9"/>
      <c r="BK10" s="9"/>
      <c r="BL10" s="9"/>
      <c r="BM10" s="9"/>
      <c r="BN10" s="9"/>
      <c r="BO10" s="9"/>
      <c r="BP10" s="9"/>
      <c r="BQ10" s="9"/>
      <c r="BR10" s="10"/>
    </row>
    <row r="11" spans="1:70" ht="7.5" customHeight="1">
      <c r="A11" s="1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9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11"/>
      <c r="BJ11" s="9"/>
      <c r="BK11" s="9"/>
      <c r="BL11" s="9"/>
      <c r="BM11" s="9"/>
      <c r="BN11" s="9"/>
      <c r="BO11" s="9"/>
      <c r="BP11" s="9"/>
      <c r="BQ11" s="9"/>
      <c r="BR11" s="10"/>
    </row>
    <row r="12" spans="1:70" ht="7.5" customHeight="1">
      <c r="A12" s="8"/>
      <c r="B12" s="52" t="str">
        <f>IF(VLOOKUP($B$4,Veriler!$A:$Y,5,)&lt;&gt;"",VLOOKUP($B$4,Veriler!$A:$Y,5,),"")</f>
        <v>1200 devir sıkma devri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9"/>
      <c r="AF12" s="52" t="str">
        <f>IF(VLOOKUP($B$4,Veriler!$A:$Y,6,)&lt;&gt;"",VLOOKUP($B$4,Veriler!$A:$Y,6,),"")</f>
        <v>12 dk. hızlı yıkama programı</v>
      </c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9"/>
      <c r="BJ12" s="9"/>
      <c r="BK12" s="9"/>
      <c r="BL12" s="9"/>
      <c r="BM12" s="9"/>
      <c r="BN12" s="9"/>
      <c r="BO12" s="9"/>
      <c r="BP12" s="9"/>
      <c r="BQ12" s="9"/>
      <c r="BR12" s="10"/>
    </row>
    <row r="13" spans="1:70" ht="7.5" customHeight="1">
      <c r="A13" s="8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9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9"/>
      <c r="BJ13" s="9"/>
      <c r="BK13" s="9"/>
      <c r="BL13" s="9"/>
      <c r="BM13" s="9"/>
      <c r="BN13" s="9"/>
      <c r="BO13" s="9"/>
      <c r="BP13" s="9"/>
      <c r="BQ13" s="9"/>
      <c r="BR13" s="10"/>
    </row>
    <row r="14" spans="1:70" ht="7.5" customHeight="1">
      <c r="A14" s="8"/>
      <c r="B14" s="52" t="str">
        <f>IF(VLOOKUP($B$4,Veriler!$A:$Y,7,)&lt;&gt;"",VLOOKUP($B$4,Veriler!$A:$Y,7,),"")</f>
        <v>Bumerang gövde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9"/>
      <c r="AF14" s="52" t="str">
        <f>IF(VLOOKUP($B$4,Veriler!$A:$Y,8,)&lt;&gt;"",VLOOKUP($B$4,Veriler!$A:$Y,8,),"")</f>
        <v>İnci kazan</v>
      </c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9"/>
      <c r="BJ14" s="9"/>
      <c r="BK14" s="9"/>
      <c r="BL14" s="9"/>
      <c r="BM14" s="9"/>
      <c r="BN14" s="9"/>
      <c r="BO14" s="9"/>
      <c r="BP14" s="9"/>
      <c r="BQ14" s="9"/>
      <c r="BR14" s="10"/>
    </row>
    <row r="15" spans="1:70" ht="7.5" customHeight="1">
      <c r="A15" s="8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9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9"/>
      <c r="BJ15" s="9"/>
      <c r="BK15" s="9"/>
      <c r="BL15" s="9"/>
      <c r="BM15" s="9"/>
      <c r="BN15" s="9"/>
      <c r="BO15" s="9"/>
      <c r="BP15" s="9"/>
      <c r="BQ15" s="9"/>
      <c r="BR15" s="10"/>
    </row>
    <row r="16" spans="1:70" ht="7.5" customHeight="1">
      <c r="A16" s="8"/>
      <c r="B16" s="52" t="str">
        <f>IF(VLOOKUP($B$4,Veriler!$A:$Y,9,)&lt;&gt;"",VLOOKUP($B$4,Veriler!$A:$Y,9,),"")</f>
        <v>LCD Ekran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9"/>
      <c r="AF16" s="52" t="str">
        <f>IF(VLOOKUP($B$4,Veriler!$A:$Y,10,)&lt;&gt;"",VLOOKUP($B$4,Veriler!$A:$Y,10,),"")</f>
        <v>Twinjet Plus teknolojisi</v>
      </c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9"/>
      <c r="BJ16" s="9"/>
      <c r="BK16" s="9"/>
      <c r="BL16" s="9"/>
      <c r="BM16" s="9"/>
      <c r="BN16" s="9"/>
      <c r="BO16" s="9"/>
      <c r="BP16" s="9"/>
      <c r="BQ16" s="9"/>
      <c r="BR16" s="10"/>
    </row>
    <row r="17" spans="1:70" ht="7.5" customHeight="1">
      <c r="A17" s="8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9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9"/>
      <c r="BJ17" s="9"/>
      <c r="BK17" s="9"/>
      <c r="BL17" s="9"/>
      <c r="BM17" s="9"/>
      <c r="BN17" s="9"/>
      <c r="BO17" s="9"/>
      <c r="BP17" s="9"/>
      <c r="BQ17" s="9"/>
      <c r="BR17" s="10"/>
    </row>
    <row r="18" spans="1:70" ht="7.5" customHeight="1">
      <c r="A18" s="8"/>
      <c r="B18" s="52" t="str">
        <f>IF(VLOOKUP($B$4,Veriler!$A:$Y,11,)&lt;&gt;"",VLOOKUP($B$4,Veriler!$A:$Y,11,),"")</f>
        <v>Alerji uzmanı programı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9"/>
      <c r="AF18" s="52" t="str">
        <f>IF(VLOOKUP($B$4,Veriler!$A:$Y,12,)&lt;&gt;"",VLOOKUP($B$4,Veriler!$A:$Y,12,),"")</f>
        <v>Yorgan programı</v>
      </c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9"/>
      <c r="BJ18" s="9"/>
      <c r="BK18" s="9"/>
      <c r="BL18" s="9"/>
      <c r="BM18" s="9"/>
      <c r="BN18" s="9"/>
      <c r="BO18" s="9"/>
      <c r="BP18" s="9"/>
      <c r="BQ18" s="9"/>
      <c r="BR18" s="10"/>
    </row>
    <row r="19" spans="1:70" ht="7.5" customHeight="1">
      <c r="A19" s="8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9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9"/>
      <c r="BJ19" s="9"/>
      <c r="BK19" s="9"/>
      <c r="BL19" s="9"/>
      <c r="BM19" s="9"/>
      <c r="BN19" s="9"/>
      <c r="BO19" s="9"/>
      <c r="BP19" s="9"/>
      <c r="BQ19" s="9"/>
      <c r="BR19" s="10"/>
    </row>
    <row r="20" spans="1:70" ht="7.5" customHeight="1">
      <c r="A20" s="8"/>
      <c r="B20" s="52" t="str">
        <f>IF(VLOOKUP($B$4,Veriler!$A:$Y,13,)&lt;&gt;"",VLOOKUP($B$4,Veriler!$A:$Y,13,),"")</f>
        <v>Perde yıkama programı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9"/>
      <c r="AF20" s="52" t="str">
        <f>IF(VLOOKUP($B$4,Veriler!$A:$Y,14,)&lt;&gt;"",VLOOKUP($B$4,Veriler!$A:$Y,14,),"")</f>
        <v>Kireç kalkanı teknolojisi</v>
      </c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9"/>
      <c r="BJ20" s="9"/>
      <c r="BK20" s="9"/>
      <c r="BL20" s="9"/>
      <c r="BM20" s="9"/>
      <c r="BN20" s="9"/>
      <c r="BO20" s="9"/>
      <c r="BP20" s="9"/>
      <c r="BQ20" s="9"/>
      <c r="BR20" s="10"/>
    </row>
    <row r="21" spans="1:70" ht="7.5" customHeight="1">
      <c r="A21" s="8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9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9"/>
      <c r="BJ21" s="9"/>
      <c r="BK21" s="9"/>
      <c r="BL21" s="9"/>
      <c r="BM21" s="9"/>
      <c r="BN21" s="9"/>
      <c r="BO21" s="9"/>
      <c r="BP21" s="9"/>
      <c r="BQ21" s="9"/>
      <c r="BR21" s="10"/>
    </row>
    <row r="22" spans="1:70" ht="7.5" customHeight="1">
      <c r="A22" s="8"/>
      <c r="B22" s="52" t="str">
        <f>IF(VLOOKUP($B$4,Veriler!$A:$Y,15,)&lt;&gt;"",VLOOKUP($B$4,Veriler!$A:$Y,15,),"")</f>
        <v>10 YIL MOTOR GARANTİSİ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9"/>
      <c r="AF22" s="52" t="str">
        <f>IF(VLOOKUP($B$4,Veriler!$A:$Y,16,)&lt;&gt;"",VLOOKUP($B$4,Veriler!$A:$Y,16,),"")</f>
        <v/>
      </c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9"/>
      <c r="BJ22" s="9"/>
      <c r="BK22" s="9"/>
      <c r="BL22" s="9"/>
      <c r="BM22" s="9"/>
      <c r="BN22" s="9"/>
      <c r="BO22" s="9"/>
      <c r="BP22" s="9"/>
      <c r="BQ22" s="9"/>
      <c r="BR22" s="10"/>
    </row>
    <row r="23" spans="1:70" ht="7.5" customHeight="1" thickBot="1">
      <c r="A23" s="8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9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9"/>
      <c r="BJ23" s="9"/>
      <c r="BK23" s="9"/>
      <c r="BL23" s="9"/>
      <c r="BM23" s="9"/>
      <c r="BN23" s="9"/>
      <c r="BO23" s="9"/>
      <c r="BP23" s="9"/>
      <c r="BQ23" s="9"/>
      <c r="BR23" s="10"/>
    </row>
    <row r="24" spans="1:70" ht="7.5" customHeight="1" thickBot="1">
      <c r="A24" s="8"/>
      <c r="B24" s="62" t="s">
        <v>2138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4"/>
      <c r="AE24" s="42"/>
      <c r="AF24" s="11" t="str">
        <f>IF(VLOOKUP($B$4,Veriler!$A:$Y,18,)&lt;&gt;"",VLOOKUP($B$4,Veriler!$A:$Y,18,),"")</f>
        <v/>
      </c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9"/>
      <c r="BJ24" s="9"/>
      <c r="BK24" s="9"/>
      <c r="BL24" s="9"/>
      <c r="BM24" s="9"/>
      <c r="BN24" s="9"/>
      <c r="BO24" s="9"/>
      <c r="BP24" s="9"/>
      <c r="BQ24" s="9"/>
      <c r="BR24" s="10"/>
    </row>
    <row r="25" spans="1:70" ht="7.5" customHeight="1">
      <c r="A25" s="8"/>
      <c r="B25" s="65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7"/>
      <c r="AE25" s="42"/>
      <c r="AF25" s="53">
        <v>3079</v>
      </c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5"/>
      <c r="BI25" s="9"/>
      <c r="BJ25" s="9"/>
      <c r="BK25" s="9"/>
      <c r="BL25" s="9"/>
      <c r="BM25" s="9"/>
      <c r="BN25" s="9"/>
      <c r="BO25" s="9"/>
      <c r="BP25" s="9"/>
      <c r="BQ25" s="9"/>
      <c r="BR25" s="10"/>
    </row>
    <row r="26" spans="1:70" ht="7.5" customHeight="1" thickBot="1">
      <c r="A26" s="12"/>
      <c r="B26" s="68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70"/>
      <c r="AE26" s="42"/>
      <c r="AF26" s="56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8"/>
      <c r="BI26" s="9"/>
      <c r="BJ26" s="9"/>
      <c r="BK26" s="9"/>
      <c r="BL26" s="9"/>
      <c r="BM26" s="9"/>
      <c r="BN26" s="9"/>
      <c r="BO26" s="9"/>
      <c r="BP26" s="9"/>
      <c r="BQ26" s="9"/>
      <c r="BR26" s="10"/>
    </row>
    <row r="27" spans="1:70" ht="7.5" customHeight="1" thickBot="1">
      <c r="A27" s="12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2"/>
      <c r="AF27" s="56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8"/>
      <c r="BI27" s="9"/>
      <c r="BJ27" s="9"/>
      <c r="BK27" s="9"/>
      <c r="BL27" s="9"/>
      <c r="BM27" s="9"/>
      <c r="BN27" s="9"/>
      <c r="BO27" s="9"/>
      <c r="BP27" s="9"/>
      <c r="BQ27" s="9"/>
      <c r="BR27" s="10"/>
    </row>
    <row r="28" spans="1:70" ht="7.5" customHeight="1">
      <c r="A28" s="8"/>
      <c r="B28" s="62" t="s">
        <v>2139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4"/>
      <c r="AE28" s="21"/>
      <c r="AF28" s="56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8"/>
      <c r="BI28" s="9"/>
      <c r="BJ28" s="9"/>
      <c r="BK28" s="9"/>
      <c r="BL28" s="9"/>
      <c r="BM28" s="9"/>
      <c r="BN28" s="9"/>
      <c r="BO28" s="9"/>
      <c r="BP28" s="9"/>
      <c r="BQ28" s="9"/>
      <c r="BR28" s="10"/>
    </row>
    <row r="29" spans="1:70" ht="7.5" customHeight="1" thickBot="1">
      <c r="A29" s="8"/>
      <c r="B29" s="65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7"/>
      <c r="AE29" s="21"/>
      <c r="AF29" s="59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1"/>
      <c r="BI29" s="9"/>
      <c r="BJ29" s="9"/>
      <c r="BK29" s="9"/>
      <c r="BL29" s="9"/>
      <c r="BM29" s="9"/>
      <c r="BN29" s="9"/>
      <c r="BO29" s="9"/>
      <c r="BP29" s="9"/>
      <c r="BQ29" s="9"/>
      <c r="BR29" s="10"/>
    </row>
    <row r="30" spans="1:70" ht="7.5" customHeight="1" thickBot="1">
      <c r="A30" s="8"/>
      <c r="B30" s="68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70"/>
      <c r="AE30" s="21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4"/>
      <c r="BI30" s="9"/>
      <c r="BJ30" s="9"/>
      <c r="BK30" s="9"/>
      <c r="BL30" s="9"/>
      <c r="BM30" s="9"/>
      <c r="BN30" s="9"/>
      <c r="BO30" s="9"/>
      <c r="BP30" s="9"/>
      <c r="BQ30" s="9"/>
      <c r="BR30" s="10"/>
    </row>
    <row r="31" spans="1:70" ht="7.5" customHeight="1" thickBot="1">
      <c r="A31" s="8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21"/>
      <c r="AF31" s="71" t="s">
        <v>2105</v>
      </c>
      <c r="AG31" s="71"/>
      <c r="AH31" s="71"/>
      <c r="AI31" s="71"/>
      <c r="AJ31" s="71"/>
      <c r="AK31" s="71"/>
      <c r="AL31" s="71"/>
      <c r="AM31" s="71"/>
      <c r="AN31" s="71"/>
      <c r="AO31" s="74">
        <v>2599</v>
      </c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9"/>
      <c r="BJ31" s="9"/>
      <c r="BK31" s="9"/>
      <c r="BL31" s="9"/>
      <c r="BM31" s="9"/>
      <c r="BN31" s="9"/>
      <c r="BO31" s="9"/>
      <c r="BP31" s="9"/>
      <c r="BQ31" s="9"/>
      <c r="BR31" s="10"/>
    </row>
    <row r="32" spans="1:70" ht="7.5" customHeight="1">
      <c r="A32" s="8"/>
      <c r="B32" s="81" t="s">
        <v>2140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3"/>
      <c r="AE32" s="21"/>
      <c r="AF32" s="72"/>
      <c r="AG32" s="72"/>
      <c r="AH32" s="72"/>
      <c r="AI32" s="72"/>
      <c r="AJ32" s="72"/>
      <c r="AK32" s="72"/>
      <c r="AL32" s="72"/>
      <c r="AM32" s="72"/>
      <c r="AN32" s="72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9"/>
      <c r="BJ32" s="9"/>
      <c r="BK32" s="9"/>
      <c r="BL32" s="9"/>
      <c r="BM32" s="9"/>
      <c r="BN32" s="9"/>
      <c r="BO32" s="9"/>
      <c r="BP32" s="9"/>
      <c r="BQ32" s="9"/>
      <c r="BR32" s="10"/>
    </row>
    <row r="33" spans="1:70" ht="7.5" customHeight="1">
      <c r="A33" s="8"/>
      <c r="B33" s="84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6"/>
      <c r="AE33" s="21"/>
      <c r="AF33" s="72"/>
      <c r="AG33" s="72"/>
      <c r="AH33" s="72"/>
      <c r="AI33" s="72"/>
      <c r="AJ33" s="72"/>
      <c r="AK33" s="72"/>
      <c r="AL33" s="72"/>
      <c r="AM33" s="72"/>
      <c r="AN33" s="72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9"/>
      <c r="BJ33" s="9"/>
      <c r="BK33" s="9"/>
      <c r="BL33" s="9"/>
      <c r="BM33" s="9"/>
      <c r="BN33" s="9"/>
      <c r="BO33" s="9"/>
      <c r="BP33" s="9"/>
      <c r="BQ33" s="9"/>
      <c r="BR33" s="10"/>
    </row>
    <row r="34" spans="1:70" ht="7.5" customHeight="1" thickBot="1">
      <c r="A34" s="8"/>
      <c r="B34" s="87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9"/>
      <c r="AE34" s="21"/>
      <c r="AF34" s="72"/>
      <c r="AG34" s="72"/>
      <c r="AH34" s="72"/>
      <c r="AI34" s="72"/>
      <c r="AJ34" s="72"/>
      <c r="AK34" s="72"/>
      <c r="AL34" s="72"/>
      <c r="AM34" s="72"/>
      <c r="AN34" s="72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9"/>
      <c r="BJ34" s="9"/>
      <c r="BK34" s="9"/>
      <c r="BL34" s="9"/>
      <c r="BM34" s="9"/>
      <c r="BN34" s="9"/>
      <c r="BO34" s="9"/>
      <c r="BP34" s="9"/>
      <c r="BQ34" s="9"/>
      <c r="BR34" s="10"/>
    </row>
    <row r="35" spans="1:70" ht="7.5" customHeight="1" thickBot="1">
      <c r="A35" s="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21"/>
      <c r="AF35" s="73"/>
      <c r="AG35" s="73"/>
      <c r="AH35" s="73"/>
      <c r="AI35" s="73"/>
      <c r="AJ35" s="73"/>
      <c r="AK35" s="73"/>
      <c r="AL35" s="73"/>
      <c r="AM35" s="73"/>
      <c r="AN35" s="73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9"/>
      <c r="BJ35" s="9"/>
      <c r="BK35" s="9"/>
      <c r="BL35" s="9"/>
      <c r="BM35" s="9"/>
      <c r="BN35" s="9"/>
      <c r="BO35" s="9"/>
      <c r="BP35" s="9"/>
      <c r="BQ35" s="9"/>
      <c r="BR35" s="10"/>
    </row>
    <row r="36" spans="1:70" ht="7.5" customHeight="1">
      <c r="A36" s="8"/>
      <c r="B36" s="90" t="s">
        <v>2104</v>
      </c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11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77">
        <v>43446</v>
      </c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9">
        <v>20260353</v>
      </c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9"/>
      <c r="BJ36" s="9"/>
      <c r="BK36" s="9"/>
      <c r="BL36" s="9"/>
      <c r="BM36" s="9"/>
      <c r="BN36" s="9"/>
      <c r="BO36" s="9"/>
      <c r="BP36" s="9"/>
      <c r="BQ36" s="9"/>
      <c r="BR36" s="10"/>
    </row>
    <row r="37" spans="1:70" ht="7.5" customHeight="1" thickBot="1">
      <c r="A37" s="8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11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9"/>
      <c r="BJ37" s="9"/>
      <c r="BK37" s="9"/>
      <c r="BL37" s="9"/>
      <c r="BM37" s="9"/>
      <c r="BN37" s="9"/>
      <c r="BO37" s="9"/>
      <c r="BP37" s="9"/>
      <c r="BQ37" s="9"/>
      <c r="BR37" s="10"/>
    </row>
    <row r="38" spans="1:70" ht="7.5" customHeight="1">
      <c r="A38" s="13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22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22"/>
      <c r="BI38" s="14"/>
      <c r="BJ38" s="14"/>
      <c r="BK38" s="14"/>
      <c r="BL38" s="14"/>
      <c r="BM38" s="14"/>
      <c r="BN38" s="14"/>
      <c r="BO38" s="14"/>
      <c r="BP38" s="14"/>
      <c r="BQ38" s="14"/>
      <c r="BR38" s="15"/>
    </row>
    <row r="39" spans="1:70" ht="7.5" customHeight="1">
      <c r="A39" s="8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6"/>
    </row>
    <row r="40" spans="1:70" ht="7.5" customHeight="1">
      <c r="A40" s="8"/>
      <c r="B40" s="49" t="s">
        <v>308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9"/>
      <c r="BJ40" s="9"/>
      <c r="BK40" s="9"/>
      <c r="BL40" s="9"/>
      <c r="BM40" s="9"/>
      <c r="BN40" s="9"/>
      <c r="BO40" s="9"/>
      <c r="BP40" s="9"/>
      <c r="BQ40" s="9"/>
      <c r="BR40" s="10"/>
    </row>
    <row r="41" spans="1:70" ht="7.5" customHeight="1">
      <c r="A41" s="8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9"/>
      <c r="BJ41" s="9"/>
      <c r="BK41" s="9"/>
      <c r="BL41" s="9"/>
      <c r="BM41" s="9"/>
      <c r="BN41" s="9"/>
      <c r="BO41" s="9"/>
      <c r="BP41" s="9"/>
      <c r="BQ41" s="9"/>
      <c r="BR41" s="10"/>
    </row>
    <row r="42" spans="1:70" ht="7.5" customHeight="1">
      <c r="A42" s="8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9"/>
      <c r="BJ42" s="9"/>
      <c r="BK42" s="9"/>
      <c r="BL42" s="9"/>
      <c r="BM42" s="9"/>
      <c r="BN42" s="9"/>
      <c r="BO42" s="9"/>
      <c r="BP42" s="9"/>
      <c r="BQ42" s="9"/>
      <c r="BR42" s="10"/>
    </row>
    <row r="43" spans="1:70" ht="7.5" customHeight="1">
      <c r="A43" s="8"/>
      <c r="B43" s="50" t="str">
        <f>IF(VLOOKUP($B$40,Veriler!$A:$Y,2,)&lt;&gt;"",VLOOKUP($B$40,Veriler!$A:$Y,2,),"")</f>
        <v>9 KG KURUTMALI ÇAMAŞIR MAKİNESİ</v>
      </c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9"/>
      <c r="BJ43" s="9"/>
      <c r="BK43" s="9"/>
      <c r="BL43" s="9"/>
      <c r="BM43" s="9"/>
      <c r="BN43" s="9"/>
      <c r="BO43" s="9"/>
      <c r="BP43" s="9"/>
      <c r="BQ43" s="9"/>
      <c r="BR43" s="10"/>
    </row>
    <row r="44" spans="1:70" ht="7.5" customHeight="1">
      <c r="A44" s="8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9"/>
      <c r="BJ44" s="9"/>
      <c r="BK44" s="9"/>
      <c r="BL44" s="9"/>
      <c r="BM44" s="9"/>
      <c r="BN44" s="9"/>
      <c r="BO44" s="9"/>
      <c r="BP44" s="9"/>
      <c r="BQ44" s="9"/>
      <c r="BR44" s="10"/>
    </row>
    <row r="45" spans="1:70" ht="7.5" customHeight="1">
      <c r="A45" s="8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9"/>
      <c r="BJ45" s="9"/>
      <c r="BK45" s="9"/>
      <c r="BL45" s="9"/>
      <c r="BM45" s="9"/>
      <c r="BN45" s="9"/>
      <c r="BO45" s="9"/>
      <c r="BP45" s="9"/>
      <c r="BQ45" s="9"/>
      <c r="BR45" s="10"/>
    </row>
    <row r="46" spans="1:70" ht="7.5" customHeight="1">
      <c r="A46" s="8"/>
      <c r="B46" s="52" t="str">
        <f>IF(VLOOKUP($B$40,Veriler!$A:$Y,3,)&lt;&gt;"",VLOOKUP($B$40,Veriler!$A:$Y,3,),"")</f>
        <v>9 kg yıkama kapasitesi</v>
      </c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9"/>
      <c r="AF46" s="52" t="str">
        <f>IF(VLOOKUP($B$40,Veriler!$A:$Y,4,)&lt;&gt;"",VLOOKUP($B$40,Veriler!$A:$Y,4,),"")</f>
        <v>6 kg kurutma kapasitesi</v>
      </c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11"/>
      <c r="BJ46" s="9"/>
      <c r="BK46" s="9"/>
      <c r="BL46" s="9"/>
      <c r="BM46" s="9"/>
      <c r="BN46" s="9"/>
      <c r="BO46" s="9"/>
      <c r="BP46" s="9"/>
      <c r="BQ46" s="9"/>
      <c r="BR46" s="10"/>
    </row>
    <row r="47" spans="1:70" ht="7.5" customHeight="1">
      <c r="A47" s="1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9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11"/>
      <c r="BJ47" s="9"/>
      <c r="BK47" s="9"/>
      <c r="BL47" s="9"/>
      <c r="BM47" s="9"/>
      <c r="BN47" s="9"/>
      <c r="BO47" s="9"/>
      <c r="BP47" s="9"/>
      <c r="BQ47" s="9"/>
      <c r="BR47" s="10"/>
    </row>
    <row r="48" spans="1:70" ht="7.5" customHeight="1">
      <c r="A48" s="8"/>
      <c r="B48" s="52" t="str">
        <f>IF(VLOOKUP($B$40,Veriler!$A:$Y,5,)&lt;&gt;"",VLOOKUP($B$40,Veriler!$A:$Y,5,),"")</f>
        <v>Beyaz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9"/>
      <c r="AF48" s="52" t="str">
        <f>IF(VLOOKUP($B$40,Veriler!$A:$Y,6,)&lt;&gt;"",VLOOKUP($B$40,Veriler!$A:$Y,6,),"")</f>
        <v>1400 devir sıkma kapasitesi</v>
      </c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9"/>
      <c r="BJ48" s="9"/>
      <c r="BK48" s="9"/>
      <c r="BL48" s="9"/>
      <c r="BM48" s="9"/>
      <c r="BN48" s="9"/>
      <c r="BO48" s="9"/>
      <c r="BP48" s="9"/>
      <c r="BQ48" s="9"/>
      <c r="BR48" s="10"/>
    </row>
    <row r="49" spans="1:70" ht="7.5" customHeight="1">
      <c r="A49" s="8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9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9"/>
      <c r="BJ49" s="9"/>
      <c r="BK49" s="9"/>
      <c r="BL49" s="9"/>
      <c r="BM49" s="9"/>
      <c r="BN49" s="9"/>
      <c r="BO49" s="9"/>
      <c r="BP49" s="9"/>
      <c r="BQ49" s="9"/>
      <c r="BR49" s="10"/>
    </row>
    <row r="50" spans="1:70" ht="7.5" customHeight="1">
      <c r="A50" s="8"/>
      <c r="B50" s="52" t="str">
        <f>IF(VLOOKUP($B$40,Veriler!$A:$Y,7,)&lt;&gt;"",VLOOKUP($B$40,Veriler!$A:$Y,7,),"")</f>
        <v>Bumerang gövde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9"/>
      <c r="AF50" s="52" t="str">
        <f>IF(VLOOKUP($B$40,Veriler!$A:$Y,8,)&lt;&gt;"",VLOOKUP($B$40,Veriler!$A:$Y,8,),"")</f>
        <v>İnci kazan</v>
      </c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9"/>
      <c r="BJ50" s="9"/>
      <c r="BK50" s="9"/>
      <c r="BL50" s="9"/>
      <c r="BM50" s="9"/>
      <c r="BN50" s="9"/>
      <c r="BO50" s="9"/>
      <c r="BP50" s="9"/>
      <c r="BQ50" s="9"/>
      <c r="BR50" s="10"/>
    </row>
    <row r="51" spans="1:70" ht="7.5" customHeight="1">
      <c r="A51" s="8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9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9"/>
      <c r="BJ51" s="9"/>
      <c r="BK51" s="9"/>
      <c r="BL51" s="9"/>
      <c r="BM51" s="9"/>
      <c r="BN51" s="9"/>
      <c r="BO51" s="9"/>
      <c r="BP51" s="9"/>
      <c r="BQ51" s="9"/>
      <c r="BR51" s="10"/>
    </row>
    <row r="52" spans="1:70" ht="7.5" customHeight="1">
      <c r="A52" s="8"/>
      <c r="B52" s="52" t="str">
        <f>IF(VLOOKUP($B$40,Veriler!$A:$Y,9,)&lt;&gt;"",VLOOKUP($B$40,Veriler!$A:$Y,9,),"")</f>
        <v>Akıllı ekran</v>
      </c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9"/>
      <c r="AF52" s="52" t="str">
        <f>IF(VLOOKUP($B$40,Veriler!$A:$Y,10,)&lt;&gt;"",VLOOKUP($B$40,Veriler!$A:$Y,10,),"")</f>
        <v>Yük ve deterjan sensörü</v>
      </c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9"/>
      <c r="BJ52" s="9"/>
      <c r="BK52" s="9"/>
      <c r="BL52" s="9"/>
      <c r="BM52" s="9"/>
      <c r="BN52" s="9"/>
      <c r="BO52" s="9"/>
      <c r="BP52" s="9"/>
      <c r="BQ52" s="9"/>
      <c r="BR52" s="10"/>
    </row>
    <row r="53" spans="1:70" ht="7.5" customHeight="1">
      <c r="A53" s="8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9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9"/>
      <c r="BJ53" s="9"/>
      <c r="BK53" s="9"/>
      <c r="BL53" s="9"/>
      <c r="BM53" s="9"/>
      <c r="BN53" s="9"/>
      <c r="BO53" s="9"/>
      <c r="BP53" s="9"/>
      <c r="BQ53" s="9"/>
      <c r="BR53" s="10"/>
    </row>
    <row r="54" spans="1:70" ht="7.5" customHeight="1">
      <c r="A54" s="8"/>
      <c r="B54" s="52" t="str">
        <f>IF(VLOOKUP($B$40,Veriler!$A:$Y,11,)&lt;&gt;"",VLOOKUP($B$40,Veriler!$A:$Y,11,),"")</f>
        <v>Alerji uzmanı program</v>
      </c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9"/>
      <c r="AF54" s="52" t="str">
        <f>IF(VLOOKUP($B$40,Veriler!$A:$Y,12,)&lt;&gt;"",VLOOKUP($B$40,Veriler!$A:$Y,12,),"")</f>
        <v>Yorgan programı</v>
      </c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9"/>
      <c r="BJ54" s="9"/>
      <c r="BK54" s="9"/>
      <c r="BL54" s="9"/>
      <c r="BM54" s="9"/>
      <c r="BN54" s="9"/>
      <c r="BO54" s="9"/>
      <c r="BP54" s="9"/>
      <c r="BQ54" s="9"/>
      <c r="BR54" s="10"/>
    </row>
    <row r="55" spans="1:70" ht="7.5" customHeight="1">
      <c r="A55" s="8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9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9"/>
      <c r="BJ55" s="9"/>
      <c r="BK55" s="9"/>
      <c r="BL55" s="9"/>
      <c r="BM55" s="9"/>
      <c r="BN55" s="9"/>
      <c r="BO55" s="9"/>
      <c r="BP55" s="9"/>
      <c r="BQ55" s="9"/>
      <c r="BR55" s="10"/>
    </row>
    <row r="56" spans="1:70" ht="7.5" customHeight="1">
      <c r="A56" s="8"/>
      <c r="B56" s="52" t="str">
        <f>IF(VLOOKUP($B$40,Veriler!$A:$Y,13,)&lt;&gt;"",VLOOKUP($B$40,Veriler!$A:$Y,13,),"")</f>
        <v>Yıka ve kurut: 29 dk.</v>
      </c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9"/>
      <c r="AF56" s="52" t="str">
        <f>IF(VLOOKUP($B$40,Veriler!$A:$Y,14,)&lt;&gt;"",VLOOKUP($B$40,Veriler!$A:$Y,14,),"")</f>
        <v>Kireç kalkanı teknolojisi</v>
      </c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9"/>
      <c r="BJ56" s="9"/>
      <c r="BK56" s="9"/>
      <c r="BL56" s="9"/>
      <c r="BM56" s="9"/>
      <c r="BN56" s="9"/>
      <c r="BO56" s="9"/>
      <c r="BP56" s="9"/>
      <c r="BQ56" s="9"/>
      <c r="BR56" s="10"/>
    </row>
    <row r="57" spans="1:70" ht="7.5" customHeight="1">
      <c r="A57" s="8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9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7.5" customHeight="1">
      <c r="A58" s="8"/>
      <c r="B58" s="52" t="str">
        <f>IF(VLOOKUP($B$40,Veriler!$A:$Y,15,)&lt;&gt;"",VLOOKUP($B$40,Veriler!$A:$Y,15,),"")</f>
        <v>Eko Time/Finish Time modu</v>
      </c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9"/>
      <c r="AF58" s="52" t="str">
        <f>IF(VLOOKUP($B$40,Veriler!$A:$Y,16,)&lt;&gt;"",VLOOKUP($B$40,Veriler!$A:$Y,16,),"")</f>
        <v>A enerji sınıfı</v>
      </c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9"/>
      <c r="BJ58" s="9"/>
      <c r="BK58" s="9"/>
      <c r="BL58" s="9"/>
      <c r="BM58" s="9"/>
      <c r="BN58" s="9"/>
      <c r="BO58" s="9"/>
      <c r="BP58" s="9"/>
      <c r="BQ58" s="9"/>
      <c r="BR58" s="10"/>
    </row>
    <row r="59" spans="1:70" ht="7.5" customHeight="1" thickBot="1">
      <c r="A59" s="8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9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9"/>
      <c r="BJ59" s="9"/>
      <c r="BK59" s="9"/>
      <c r="BL59" s="9"/>
      <c r="BM59" s="9"/>
      <c r="BN59" s="9"/>
      <c r="BO59" s="9"/>
      <c r="BP59" s="9"/>
      <c r="BQ59" s="9"/>
      <c r="BR59" s="10"/>
    </row>
    <row r="60" spans="1:70" ht="7.5" customHeight="1" thickBot="1">
      <c r="A60" s="8"/>
      <c r="B60" s="62" t="s">
        <v>2141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4"/>
      <c r="AE60" s="34"/>
      <c r="AF60" s="11" t="str">
        <f>IF(VLOOKUP($B$4,Veriler!$A:$Y,18,)&lt;&gt;"",VLOOKUP($B$4,Veriler!$A:$Y,18,),"")</f>
        <v/>
      </c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34"/>
      <c r="BJ60" s="9"/>
      <c r="BK60" s="9"/>
      <c r="BL60" s="9"/>
      <c r="BM60" s="9"/>
      <c r="BN60" s="9"/>
      <c r="BO60" s="9"/>
      <c r="BP60" s="9"/>
      <c r="BQ60" s="9"/>
      <c r="BR60" s="10"/>
    </row>
    <row r="61" spans="1:70" ht="7.5" customHeight="1">
      <c r="A61" s="8"/>
      <c r="B61" s="65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7"/>
      <c r="AE61" s="34"/>
      <c r="AF61" s="53">
        <v>3869</v>
      </c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5"/>
      <c r="BI61" s="34"/>
      <c r="BJ61" s="9"/>
      <c r="BK61" s="9"/>
      <c r="BL61" s="9"/>
      <c r="BM61" s="9"/>
      <c r="BN61" s="9"/>
      <c r="BO61" s="9"/>
      <c r="BP61" s="9"/>
      <c r="BQ61" s="9"/>
      <c r="BR61" s="10"/>
    </row>
    <row r="62" spans="1:70" ht="7.5" customHeight="1" thickBot="1">
      <c r="A62" s="12"/>
      <c r="B62" s="68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70"/>
      <c r="AE62" s="34"/>
      <c r="AF62" s="56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8"/>
      <c r="BI62" s="34"/>
      <c r="BJ62" s="9"/>
      <c r="BK62" s="9"/>
      <c r="BL62" s="9"/>
      <c r="BM62" s="9"/>
      <c r="BN62" s="9"/>
      <c r="BO62" s="9"/>
      <c r="BP62" s="9"/>
      <c r="BQ62" s="9"/>
      <c r="BR62" s="10"/>
    </row>
    <row r="63" spans="1:70" ht="7.5" customHeight="1" thickBot="1">
      <c r="A63" s="12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34"/>
      <c r="AF63" s="56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8"/>
      <c r="BI63" s="34"/>
      <c r="BJ63" s="9"/>
      <c r="BK63" s="9"/>
      <c r="BL63" s="9"/>
      <c r="BM63" s="9"/>
      <c r="BN63" s="9"/>
      <c r="BO63" s="9"/>
      <c r="BP63" s="9"/>
      <c r="BQ63" s="9"/>
      <c r="BR63" s="10"/>
    </row>
    <row r="64" spans="1:70" ht="7.5" customHeight="1">
      <c r="A64" s="8"/>
      <c r="B64" s="62" t="s">
        <v>2142</v>
      </c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4"/>
      <c r="AE64" s="21"/>
      <c r="AF64" s="56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8"/>
      <c r="BI64" s="34"/>
      <c r="BJ64" s="9"/>
      <c r="BK64" s="9"/>
      <c r="BL64" s="9"/>
      <c r="BM64" s="9"/>
      <c r="BN64" s="9"/>
      <c r="BO64" s="9"/>
      <c r="BP64" s="9"/>
      <c r="BQ64" s="9"/>
      <c r="BR64" s="10"/>
    </row>
    <row r="65" spans="1:70" ht="7.5" customHeight="1" thickBot="1">
      <c r="A65" s="8"/>
      <c r="B65" s="65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7"/>
      <c r="AE65" s="21"/>
      <c r="AF65" s="59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1"/>
      <c r="BI65" s="34"/>
      <c r="BJ65" s="9"/>
      <c r="BK65" s="9"/>
      <c r="BL65" s="9"/>
      <c r="BM65" s="9"/>
      <c r="BN65" s="9"/>
      <c r="BO65" s="9"/>
      <c r="BP65" s="9"/>
      <c r="BQ65" s="9"/>
      <c r="BR65" s="10"/>
    </row>
    <row r="66" spans="1:70" ht="7.5" customHeight="1" thickBot="1">
      <c r="A66" s="8"/>
      <c r="B66" s="68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70"/>
      <c r="AE66" s="21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4"/>
      <c r="BI66" s="34"/>
      <c r="BJ66" s="9"/>
      <c r="BK66" s="9"/>
      <c r="BL66" s="9"/>
      <c r="BM66" s="9"/>
      <c r="BN66" s="9"/>
      <c r="BO66" s="9"/>
      <c r="BP66" s="9"/>
      <c r="BQ66" s="9"/>
      <c r="BR66" s="10"/>
    </row>
    <row r="67" spans="1:70" ht="7.5" customHeight="1" thickBot="1">
      <c r="A67" s="8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21"/>
      <c r="AF67" s="71" t="s">
        <v>2105</v>
      </c>
      <c r="AG67" s="71"/>
      <c r="AH67" s="71"/>
      <c r="AI67" s="71"/>
      <c r="AJ67" s="71"/>
      <c r="AK67" s="71"/>
      <c r="AL67" s="71"/>
      <c r="AM67" s="71"/>
      <c r="AN67" s="71"/>
      <c r="AO67" s="74">
        <v>3480</v>
      </c>
      <c r="AP67" s="74"/>
      <c r="AQ67" s="74"/>
      <c r="AR67" s="74"/>
      <c r="AS67" s="74"/>
      <c r="AT67" s="74"/>
      <c r="AU67" s="74"/>
      <c r="AV67" s="74"/>
      <c r="AW67" s="74"/>
      <c r="AX67" s="74"/>
      <c r="AY67" s="74"/>
      <c r="AZ67" s="74"/>
      <c r="BA67" s="74"/>
      <c r="BB67" s="74"/>
      <c r="BC67" s="74"/>
      <c r="BD67" s="74"/>
      <c r="BE67" s="74"/>
      <c r="BF67" s="74"/>
      <c r="BG67" s="74"/>
      <c r="BH67" s="74"/>
      <c r="BI67" s="34"/>
      <c r="BJ67" s="9"/>
      <c r="BK67" s="9"/>
      <c r="BL67" s="9"/>
      <c r="BM67" s="9"/>
      <c r="BN67" s="9"/>
      <c r="BO67" s="9"/>
      <c r="BP67" s="9"/>
      <c r="BQ67" s="9"/>
      <c r="BR67" s="10"/>
    </row>
    <row r="68" spans="1:70" ht="7.5" customHeight="1">
      <c r="A68" s="8"/>
      <c r="B68" s="81" t="s">
        <v>2143</v>
      </c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3"/>
      <c r="AE68" s="21"/>
      <c r="AF68" s="72"/>
      <c r="AG68" s="72"/>
      <c r="AH68" s="72"/>
      <c r="AI68" s="72"/>
      <c r="AJ68" s="72"/>
      <c r="AK68" s="72"/>
      <c r="AL68" s="72"/>
      <c r="AM68" s="72"/>
      <c r="AN68" s="72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34"/>
      <c r="BJ68" s="9"/>
      <c r="BK68" s="9"/>
      <c r="BL68" s="9"/>
      <c r="BM68" s="9"/>
      <c r="BN68" s="9"/>
      <c r="BO68" s="9"/>
      <c r="BP68" s="9"/>
      <c r="BQ68" s="9"/>
      <c r="BR68" s="10"/>
    </row>
    <row r="69" spans="1:70" ht="7.5" customHeight="1">
      <c r="A69" s="8"/>
      <c r="B69" s="84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6"/>
      <c r="AE69" s="21"/>
      <c r="AF69" s="72"/>
      <c r="AG69" s="72"/>
      <c r="AH69" s="72"/>
      <c r="AI69" s="72"/>
      <c r="AJ69" s="72"/>
      <c r="AK69" s="72"/>
      <c r="AL69" s="72"/>
      <c r="AM69" s="72"/>
      <c r="AN69" s="72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34"/>
      <c r="BJ69" s="9"/>
      <c r="BK69" s="9"/>
      <c r="BL69" s="9"/>
      <c r="BM69" s="9"/>
      <c r="BN69" s="9"/>
      <c r="BO69" s="9"/>
      <c r="BP69" s="9"/>
      <c r="BQ69" s="9"/>
      <c r="BR69" s="10"/>
    </row>
    <row r="70" spans="1:70" ht="7.5" customHeight="1" thickBot="1">
      <c r="A70" s="8"/>
      <c r="B70" s="87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9"/>
      <c r="AE70" s="21"/>
      <c r="AF70" s="72"/>
      <c r="AG70" s="72"/>
      <c r="AH70" s="72"/>
      <c r="AI70" s="72"/>
      <c r="AJ70" s="72"/>
      <c r="AK70" s="72"/>
      <c r="AL70" s="72"/>
      <c r="AM70" s="72"/>
      <c r="AN70" s="72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34"/>
      <c r="BJ70" s="9"/>
      <c r="BK70" s="9"/>
      <c r="BL70" s="9"/>
      <c r="BM70" s="9"/>
      <c r="BN70" s="9"/>
      <c r="BO70" s="9"/>
      <c r="BP70" s="9"/>
      <c r="BQ70" s="9"/>
      <c r="BR70" s="10"/>
    </row>
    <row r="71" spans="1:70" ht="7.5" customHeight="1" thickBot="1">
      <c r="A71" s="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21"/>
      <c r="AF71" s="73"/>
      <c r="AG71" s="73"/>
      <c r="AH71" s="73"/>
      <c r="AI71" s="73"/>
      <c r="AJ71" s="73"/>
      <c r="AK71" s="73"/>
      <c r="AL71" s="73"/>
      <c r="AM71" s="73"/>
      <c r="AN71" s="73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34"/>
      <c r="BJ71" s="9"/>
      <c r="BK71" s="9"/>
      <c r="BL71" s="9"/>
      <c r="BM71" s="9"/>
      <c r="BN71" s="9"/>
      <c r="BO71" s="9"/>
      <c r="BP71" s="9"/>
      <c r="BQ71" s="9"/>
      <c r="BR71" s="10"/>
    </row>
    <row r="72" spans="1:70" ht="7.5" customHeight="1">
      <c r="A72" s="8"/>
      <c r="B72" s="90" t="s">
        <v>2104</v>
      </c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11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77">
        <f>AF36</f>
        <v>43446</v>
      </c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9">
        <v>20218437</v>
      </c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  <c r="BI72" s="34"/>
      <c r="BJ72" s="9"/>
      <c r="BK72" s="9"/>
      <c r="BL72" s="9"/>
      <c r="BM72" s="9"/>
      <c r="BN72" s="9"/>
      <c r="BO72" s="9"/>
      <c r="BP72" s="9"/>
      <c r="BQ72" s="9"/>
      <c r="BR72" s="10"/>
    </row>
    <row r="73" spans="1:70" ht="7.5" customHeight="1" thickBot="1">
      <c r="A73" s="8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11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80"/>
      <c r="AU73" s="80"/>
      <c r="AV73" s="80"/>
      <c r="AW73" s="80"/>
      <c r="AX73" s="80"/>
      <c r="AY73" s="80"/>
      <c r="AZ73" s="80"/>
      <c r="BA73" s="80"/>
      <c r="BB73" s="80"/>
      <c r="BC73" s="80"/>
      <c r="BD73" s="80"/>
      <c r="BE73" s="80"/>
      <c r="BF73" s="80"/>
      <c r="BG73" s="80"/>
      <c r="BH73" s="80"/>
      <c r="BI73" s="34"/>
      <c r="BJ73" s="9"/>
      <c r="BK73" s="9"/>
      <c r="BL73" s="9"/>
      <c r="BM73" s="9"/>
      <c r="BN73" s="9"/>
      <c r="BO73" s="9"/>
      <c r="BP73" s="9"/>
      <c r="BQ73" s="9"/>
      <c r="BR73" s="10"/>
    </row>
    <row r="74" spans="1:70" ht="7.5" customHeight="1">
      <c r="A74" s="13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22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22"/>
      <c r="BI74" s="14"/>
      <c r="BJ74" s="14"/>
      <c r="BK74" s="14"/>
      <c r="BL74" s="14"/>
      <c r="BM74" s="14"/>
      <c r="BN74" s="14"/>
      <c r="BO74" s="14"/>
      <c r="BP74" s="14"/>
      <c r="BQ74" s="14"/>
      <c r="BR74" s="15"/>
    </row>
    <row r="75" spans="1:70" ht="7.5" customHeight="1">
      <c r="A75" s="8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6"/>
    </row>
    <row r="76" spans="1:70" ht="7.5" customHeight="1">
      <c r="A76" s="8"/>
      <c r="B76" s="49" t="s">
        <v>2089</v>
      </c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31"/>
      <c r="BJ76" s="31"/>
      <c r="BK76" s="31"/>
      <c r="BL76" s="31"/>
      <c r="BM76" s="31"/>
      <c r="BN76" s="31"/>
      <c r="BO76" s="31"/>
      <c r="BP76" s="31"/>
      <c r="BQ76" s="31"/>
      <c r="BR76" s="10"/>
    </row>
    <row r="77" spans="1:70" ht="7.5" customHeight="1">
      <c r="A77" s="8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31"/>
      <c r="BJ77" s="31"/>
      <c r="BK77" s="31"/>
      <c r="BL77" s="31"/>
      <c r="BM77" s="31"/>
      <c r="BN77" s="31"/>
      <c r="BO77" s="31"/>
      <c r="BP77" s="31"/>
      <c r="BQ77" s="31"/>
      <c r="BR77" s="10"/>
    </row>
    <row r="78" spans="1:70" ht="7.5" customHeight="1">
      <c r="A78" s="8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31"/>
      <c r="BJ78" s="31"/>
      <c r="BK78" s="31"/>
      <c r="BL78" s="31"/>
      <c r="BM78" s="31"/>
      <c r="BN78" s="31"/>
      <c r="BO78" s="31"/>
      <c r="BP78" s="31"/>
      <c r="BQ78" s="31"/>
      <c r="BR78" s="10"/>
    </row>
    <row r="79" spans="1:70" ht="7.5" customHeight="1">
      <c r="A79" s="8"/>
      <c r="B79" s="50" t="str">
        <f>IF(VLOOKUP($B$76,Veriler!$A:$Y,2,)&lt;&gt;"",VLOOKUP($B$76,Veriler!$A:$Y,2,),"")</f>
        <v>9 KG KURUTMALI ÇAMAŞIR MAKİNESİ</v>
      </c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31"/>
      <c r="BJ79" s="31"/>
      <c r="BK79" s="31"/>
      <c r="BL79" s="31"/>
      <c r="BM79" s="31"/>
      <c r="BN79" s="31"/>
      <c r="BO79" s="31"/>
      <c r="BP79" s="31"/>
      <c r="BQ79" s="31"/>
      <c r="BR79" s="10"/>
    </row>
    <row r="80" spans="1:70" ht="7.5" customHeight="1">
      <c r="A80" s="8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31"/>
      <c r="BJ80" s="31"/>
      <c r="BK80" s="31"/>
      <c r="BL80" s="31"/>
      <c r="BM80" s="31"/>
      <c r="BN80" s="31"/>
      <c r="BO80" s="31"/>
      <c r="BP80" s="31"/>
      <c r="BQ80" s="31"/>
      <c r="BR80" s="10"/>
    </row>
    <row r="81" spans="1:70" ht="7.5" customHeight="1">
      <c r="A81" s="8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31"/>
      <c r="BJ81" s="31"/>
      <c r="BK81" s="31"/>
      <c r="BL81" s="31"/>
      <c r="BM81" s="31"/>
      <c r="BN81" s="31"/>
      <c r="BO81" s="31"/>
      <c r="BP81" s="31"/>
      <c r="BQ81" s="31"/>
      <c r="BR81" s="10"/>
    </row>
    <row r="82" spans="1:70" ht="7.5" customHeight="1">
      <c r="A82" s="8"/>
      <c r="B82" s="52" t="str">
        <f>IF(VLOOKUP($B$76,Veriler!$A:$Y,3,)&lt;&gt;"",VLOOKUP($B$76,Veriler!$A:$Y,3,),"")</f>
        <v>9 kg yıkama kapasitesi</v>
      </c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31"/>
      <c r="AF82" s="52" t="str">
        <f>IF(VLOOKUP($B$76,Veriler!$A:$Y,4,)&lt;&gt;"",VLOOKUP($B$76,Veriler!$A:$Y,4,),"")</f>
        <v>6 kg kurutma kapasitesi</v>
      </c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11"/>
      <c r="BJ82" s="31"/>
      <c r="BK82" s="31"/>
      <c r="BL82" s="31"/>
      <c r="BM82" s="31"/>
      <c r="BN82" s="31"/>
      <c r="BO82" s="31"/>
      <c r="BP82" s="31"/>
      <c r="BQ82" s="31"/>
      <c r="BR82" s="10"/>
    </row>
    <row r="83" spans="1:70" ht="7.5" customHeight="1">
      <c r="A83" s="1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31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11"/>
      <c r="BJ83" s="31"/>
      <c r="BK83" s="31"/>
      <c r="BL83" s="31"/>
      <c r="BM83" s="31"/>
      <c r="BN83" s="31"/>
      <c r="BO83" s="31"/>
      <c r="BP83" s="31"/>
      <c r="BQ83" s="31"/>
      <c r="BR83" s="10"/>
    </row>
    <row r="84" spans="1:70" ht="7.5" customHeight="1">
      <c r="A84" s="8"/>
      <c r="B84" s="52" t="str">
        <f>IF(VLOOKUP($B$76,Veriler!$A:$Y,5,)&lt;&gt;"",VLOOKUP($B$76,Veriler!$A:$Y,5,),"")</f>
        <v>Inox</v>
      </c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31"/>
      <c r="AF84" s="52" t="str">
        <f>IF(VLOOKUP($B$76,Veriler!$A:$Y,6,)&lt;&gt;"",VLOOKUP($B$76,Veriler!$A:$Y,6,),"")</f>
        <v>1400 devir sıkma kapasitesi</v>
      </c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31"/>
      <c r="BJ84" s="31"/>
      <c r="BK84" s="31"/>
      <c r="BL84" s="31"/>
      <c r="BM84" s="31"/>
      <c r="BN84" s="31"/>
      <c r="BO84" s="31"/>
      <c r="BP84" s="31"/>
      <c r="BQ84" s="31"/>
      <c r="BR84" s="10"/>
    </row>
    <row r="85" spans="1:70" ht="7.5" customHeight="1">
      <c r="A85" s="8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31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31"/>
      <c r="BJ85" s="31"/>
      <c r="BK85" s="31"/>
      <c r="BL85" s="31"/>
      <c r="BM85" s="31"/>
      <c r="BN85" s="31"/>
      <c r="BO85" s="31"/>
      <c r="BP85" s="31"/>
      <c r="BQ85" s="31"/>
      <c r="BR85" s="10"/>
    </row>
    <row r="86" spans="1:70" ht="7.5" customHeight="1">
      <c r="A86" s="8"/>
      <c r="B86" s="52" t="str">
        <f>IF(VLOOKUP($B$76,Veriler!$A:$Y,7,)&lt;&gt;"",VLOOKUP($B$76,Veriler!$A:$Y,7,),"")</f>
        <v>Bumerang gövde</v>
      </c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31"/>
      <c r="AF86" s="52" t="str">
        <f>IF(VLOOKUP($B$76,Veriler!$A:$Y,8,)&lt;&gt;"",VLOOKUP($B$76,Veriler!$A:$Y,8,),"")</f>
        <v>İnci kazan</v>
      </c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31"/>
      <c r="BJ86" s="31"/>
      <c r="BK86" s="31"/>
      <c r="BL86" s="31"/>
      <c r="BM86" s="31"/>
      <c r="BN86" s="31"/>
      <c r="BO86" s="31"/>
      <c r="BP86" s="31"/>
      <c r="BQ86" s="31"/>
      <c r="BR86" s="10"/>
    </row>
    <row r="87" spans="1:70" ht="7.5" customHeight="1">
      <c r="A87" s="8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31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31"/>
      <c r="BJ87" s="31"/>
      <c r="BK87" s="31"/>
      <c r="BL87" s="31"/>
      <c r="BM87" s="31"/>
      <c r="BN87" s="31"/>
      <c r="BO87" s="31"/>
      <c r="BP87" s="31"/>
      <c r="BQ87" s="31"/>
      <c r="BR87" s="10"/>
    </row>
    <row r="88" spans="1:70" ht="7.5" customHeight="1">
      <c r="A88" s="8"/>
      <c r="B88" s="52" t="str">
        <f>IF(VLOOKUP($B$76,Veriler!$A:$Y,9,)&lt;&gt;"",VLOOKUP($B$76,Veriler!$A:$Y,9,),"")</f>
        <v>Akıllı ekran</v>
      </c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31"/>
      <c r="AF88" s="52" t="str">
        <f>IF(VLOOKUP($B$76,Veriler!$A:$Y,10,)&lt;&gt;"",VLOOKUP($B$76,Veriler!$A:$Y,10,),"")</f>
        <v>Yük ve deterjan sensörü</v>
      </c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31"/>
      <c r="BJ88" s="31"/>
      <c r="BK88" s="31"/>
      <c r="BL88" s="31"/>
      <c r="BM88" s="31"/>
      <c r="BN88" s="31"/>
      <c r="BO88" s="31"/>
      <c r="BP88" s="31"/>
      <c r="BQ88" s="31"/>
      <c r="BR88" s="10"/>
    </row>
    <row r="89" spans="1:70" ht="7.5" customHeight="1">
      <c r="A89" s="8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31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31"/>
      <c r="BJ89" s="31"/>
      <c r="BK89" s="31"/>
      <c r="BL89" s="31"/>
      <c r="BM89" s="31"/>
      <c r="BN89" s="31"/>
      <c r="BO89" s="31"/>
      <c r="BP89" s="31"/>
      <c r="BQ89" s="31"/>
      <c r="BR89" s="10"/>
    </row>
    <row r="90" spans="1:70" ht="7.5" customHeight="1">
      <c r="A90" s="8"/>
      <c r="B90" s="52" t="str">
        <f>IF(VLOOKUP($B$76,Veriler!$A:$Y,11,)&lt;&gt;"",VLOOKUP($B$76,Veriler!$A:$Y,11,),"")</f>
        <v>Alerji uzmanı program</v>
      </c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31"/>
      <c r="AF90" s="52" t="str">
        <f>IF(VLOOKUP($B$76,Veriler!$A:$Y,12,)&lt;&gt;"",VLOOKUP($B$76,Veriler!$A:$Y,12,),"")</f>
        <v>Yorgan programı</v>
      </c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31"/>
      <c r="BJ90" s="31"/>
      <c r="BK90" s="31"/>
      <c r="BL90" s="31"/>
      <c r="BM90" s="31"/>
      <c r="BN90" s="31"/>
      <c r="BO90" s="31"/>
      <c r="BP90" s="31"/>
      <c r="BQ90" s="31"/>
      <c r="BR90" s="10"/>
    </row>
    <row r="91" spans="1:70" ht="7.5" customHeight="1">
      <c r="A91" s="8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31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31"/>
      <c r="BJ91" s="31"/>
      <c r="BK91" s="31"/>
      <c r="BL91" s="31"/>
      <c r="BM91" s="31"/>
      <c r="BN91" s="31"/>
      <c r="BO91" s="31"/>
      <c r="BP91" s="31"/>
      <c r="BQ91" s="31"/>
      <c r="BR91" s="10"/>
    </row>
    <row r="92" spans="1:70" ht="7.5" customHeight="1">
      <c r="A92" s="8"/>
      <c r="B92" s="52" t="str">
        <f>IF(VLOOKUP($B$76,Veriler!$A:$Y,13,)&lt;&gt;"",VLOOKUP($B$76,Veriler!$A:$Y,13,),"")</f>
        <v>Yıka ve kurut: 29 dk.</v>
      </c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31"/>
      <c r="AF92" s="52" t="str">
        <f>IF(VLOOKUP($B$40,Veriler!$A:$Y,14,)&lt;&gt;"",VLOOKUP($B$40,Veriler!$A:$Y,14,),"")</f>
        <v>Kireç kalkanı teknolojisi</v>
      </c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31"/>
      <c r="BJ92" s="31"/>
      <c r="BK92" s="31"/>
      <c r="BL92" s="31"/>
      <c r="BM92" s="31"/>
      <c r="BN92" s="31"/>
      <c r="BO92" s="31"/>
      <c r="BP92" s="31"/>
      <c r="BQ92" s="31"/>
      <c r="BR92" s="10"/>
    </row>
    <row r="93" spans="1:70" ht="7.5" customHeight="1">
      <c r="A93" s="8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31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31"/>
      <c r="BJ93" s="31"/>
      <c r="BK93" s="31"/>
      <c r="BL93" s="31"/>
      <c r="BM93" s="31"/>
      <c r="BN93" s="31"/>
      <c r="BO93" s="31"/>
      <c r="BP93" s="31"/>
      <c r="BQ93" s="31"/>
      <c r="BR93" s="10"/>
    </row>
    <row r="94" spans="1:70" ht="7.5" customHeight="1">
      <c r="A94" s="8"/>
      <c r="B94" s="52" t="str">
        <f>IF(VLOOKUP($B$40,Veriler!$A:$Y,15,)&lt;&gt;"",VLOOKUP($B$40,Veriler!$A:$Y,15,),"")</f>
        <v>Eko Time/Finish Time modu</v>
      </c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31"/>
      <c r="AF94" s="52" t="str">
        <f>IF(VLOOKUP($B$40,Veriler!$A:$Y,16,)&lt;&gt;"",VLOOKUP($B$40,Veriler!$A:$Y,16,),"")</f>
        <v>A enerji sınıfı</v>
      </c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31"/>
      <c r="BJ94" s="31"/>
      <c r="BK94" s="31"/>
      <c r="BL94" s="31"/>
      <c r="BM94" s="31"/>
      <c r="BN94" s="31"/>
      <c r="BO94" s="31"/>
      <c r="BP94" s="31"/>
      <c r="BQ94" s="31"/>
      <c r="BR94" s="10"/>
    </row>
    <row r="95" spans="1:70" ht="7.5" customHeight="1" thickBot="1">
      <c r="A95" s="8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31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31"/>
      <c r="BJ95" s="31"/>
      <c r="BK95" s="31"/>
      <c r="BL95" s="31"/>
      <c r="BM95" s="31"/>
      <c r="BN95" s="31"/>
      <c r="BO95" s="31"/>
      <c r="BP95" s="31"/>
      <c r="BQ95" s="31"/>
      <c r="BR95" s="10"/>
    </row>
    <row r="96" spans="1:70" ht="7.5" customHeight="1" thickBot="1">
      <c r="A96" s="8"/>
      <c r="B96" s="62" t="s">
        <v>2134</v>
      </c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4"/>
      <c r="AE96" s="34"/>
      <c r="AF96" s="11" t="str">
        <f>IF(VLOOKUP($B$4,Veriler!$A:$Y,18,)&lt;&gt;"",VLOOKUP($B$4,Veriler!$A:$Y,18,),"")</f>
        <v/>
      </c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34"/>
      <c r="BJ96" s="31"/>
      <c r="BK96" s="31"/>
      <c r="BL96" s="31"/>
      <c r="BM96" s="31"/>
      <c r="BN96" s="31"/>
      <c r="BO96" s="31"/>
      <c r="BP96" s="31"/>
      <c r="BQ96" s="31"/>
      <c r="BR96" s="10"/>
    </row>
    <row r="97" spans="1:70" ht="7.5" customHeight="1">
      <c r="A97" s="8"/>
      <c r="B97" s="65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7"/>
      <c r="AE97" s="34"/>
      <c r="AF97" s="53">
        <v>3999</v>
      </c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5"/>
      <c r="BI97" s="34"/>
      <c r="BJ97" s="31"/>
      <c r="BK97" s="31"/>
      <c r="BL97" s="31"/>
      <c r="BM97" s="31"/>
      <c r="BN97" s="31"/>
      <c r="BO97" s="31"/>
      <c r="BP97" s="31"/>
      <c r="BQ97" s="31"/>
      <c r="BR97" s="10"/>
    </row>
    <row r="98" spans="1:70" ht="7.5" customHeight="1" thickBot="1">
      <c r="A98" s="12"/>
      <c r="B98" s="68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70"/>
      <c r="AE98" s="34"/>
      <c r="AF98" s="56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  <c r="BH98" s="58"/>
      <c r="BI98" s="34"/>
      <c r="BJ98" s="31"/>
      <c r="BK98" s="31"/>
      <c r="BL98" s="31"/>
      <c r="BM98" s="31"/>
      <c r="BN98" s="31"/>
      <c r="BO98" s="31"/>
      <c r="BP98" s="31"/>
      <c r="BQ98" s="31"/>
      <c r="BR98" s="10"/>
    </row>
    <row r="99" spans="1:70" ht="7.5" customHeight="1" thickBot="1">
      <c r="A99" s="12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34"/>
      <c r="AF99" s="56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8"/>
      <c r="BI99" s="34"/>
      <c r="BJ99" s="31"/>
      <c r="BK99" s="31"/>
      <c r="BL99" s="31"/>
      <c r="BM99" s="31"/>
      <c r="BN99" s="31"/>
      <c r="BO99" s="31"/>
      <c r="BP99" s="31"/>
      <c r="BQ99" s="31"/>
      <c r="BR99" s="10"/>
    </row>
    <row r="100" spans="1:70" ht="7.5" customHeight="1">
      <c r="A100" s="8"/>
      <c r="B100" s="62" t="s">
        <v>2135</v>
      </c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4"/>
      <c r="AE100" s="21"/>
      <c r="AF100" s="56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  <c r="AT100" s="57"/>
      <c r="AU100" s="57"/>
      <c r="AV100" s="57"/>
      <c r="AW100" s="57"/>
      <c r="AX100" s="57"/>
      <c r="AY100" s="57"/>
      <c r="AZ100" s="57"/>
      <c r="BA100" s="57"/>
      <c r="BB100" s="57"/>
      <c r="BC100" s="57"/>
      <c r="BD100" s="57"/>
      <c r="BE100" s="57"/>
      <c r="BF100" s="57"/>
      <c r="BG100" s="57"/>
      <c r="BH100" s="58"/>
      <c r="BI100" s="34"/>
      <c r="BJ100" s="31"/>
      <c r="BK100" s="31"/>
      <c r="BL100" s="31"/>
      <c r="BM100" s="31"/>
      <c r="BN100" s="31"/>
      <c r="BO100" s="31"/>
      <c r="BP100" s="31"/>
      <c r="BQ100" s="31"/>
      <c r="BR100" s="10"/>
    </row>
    <row r="101" spans="1:70" ht="7.5" customHeight="1" thickBot="1">
      <c r="A101" s="8"/>
      <c r="B101" s="65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7"/>
      <c r="AE101" s="21"/>
      <c r="AF101" s="59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0"/>
      <c r="BD101" s="60"/>
      <c r="BE101" s="60"/>
      <c r="BF101" s="60"/>
      <c r="BG101" s="60"/>
      <c r="BH101" s="61"/>
      <c r="BI101" s="34"/>
      <c r="BJ101" s="31"/>
      <c r="BK101" s="31"/>
      <c r="BL101" s="31"/>
      <c r="BM101" s="31"/>
      <c r="BN101" s="31"/>
      <c r="BO101" s="31"/>
      <c r="BP101" s="31"/>
      <c r="BQ101" s="31"/>
      <c r="BR101" s="10"/>
    </row>
    <row r="102" spans="1:70" ht="7.5" customHeight="1" thickBot="1">
      <c r="A102" s="8"/>
      <c r="B102" s="68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70"/>
      <c r="AE102" s="21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4"/>
      <c r="BI102" s="34"/>
      <c r="BJ102" s="31"/>
      <c r="BK102" s="31"/>
      <c r="BL102" s="31"/>
      <c r="BM102" s="31"/>
      <c r="BN102" s="31"/>
      <c r="BO102" s="31"/>
      <c r="BP102" s="31"/>
      <c r="BQ102" s="31"/>
      <c r="BR102" s="10"/>
    </row>
    <row r="103" spans="1:70" ht="7.5" customHeight="1" thickBot="1">
      <c r="A103" s="8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21"/>
      <c r="AF103" s="71" t="s">
        <v>2105</v>
      </c>
      <c r="AG103" s="71"/>
      <c r="AH103" s="71"/>
      <c r="AI103" s="71"/>
      <c r="AJ103" s="71"/>
      <c r="AK103" s="71"/>
      <c r="AL103" s="71"/>
      <c r="AM103" s="71"/>
      <c r="AN103" s="71"/>
      <c r="AO103" s="74">
        <v>3599</v>
      </c>
      <c r="AP103" s="74"/>
      <c r="AQ103" s="74"/>
      <c r="AR103" s="74"/>
      <c r="AS103" s="74"/>
      <c r="AT103" s="74"/>
      <c r="AU103" s="74"/>
      <c r="AV103" s="74"/>
      <c r="AW103" s="74"/>
      <c r="AX103" s="74"/>
      <c r="AY103" s="74"/>
      <c r="AZ103" s="74"/>
      <c r="BA103" s="74"/>
      <c r="BB103" s="74"/>
      <c r="BC103" s="74"/>
      <c r="BD103" s="74"/>
      <c r="BE103" s="74"/>
      <c r="BF103" s="74"/>
      <c r="BG103" s="74"/>
      <c r="BH103" s="74"/>
      <c r="BI103" s="34"/>
      <c r="BJ103" s="31"/>
      <c r="BK103" s="31"/>
      <c r="BL103" s="31"/>
      <c r="BM103" s="31"/>
      <c r="BN103" s="31"/>
      <c r="BO103" s="31"/>
      <c r="BP103" s="31"/>
      <c r="BQ103" s="31"/>
      <c r="BR103" s="10"/>
    </row>
    <row r="104" spans="1:70" ht="7.5" customHeight="1">
      <c r="A104" s="8"/>
      <c r="B104" s="81" t="s">
        <v>2136</v>
      </c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3"/>
      <c r="AE104" s="21"/>
      <c r="AF104" s="72"/>
      <c r="AG104" s="72"/>
      <c r="AH104" s="72"/>
      <c r="AI104" s="72"/>
      <c r="AJ104" s="72"/>
      <c r="AK104" s="72"/>
      <c r="AL104" s="72"/>
      <c r="AM104" s="72"/>
      <c r="AN104" s="72"/>
      <c r="AO104" s="75"/>
      <c r="AP104" s="75"/>
      <c r="AQ104" s="75"/>
      <c r="AR104" s="75"/>
      <c r="AS104" s="75"/>
      <c r="AT104" s="75"/>
      <c r="AU104" s="75"/>
      <c r="AV104" s="75"/>
      <c r="AW104" s="75"/>
      <c r="AX104" s="75"/>
      <c r="AY104" s="75"/>
      <c r="AZ104" s="75"/>
      <c r="BA104" s="75"/>
      <c r="BB104" s="75"/>
      <c r="BC104" s="75"/>
      <c r="BD104" s="75"/>
      <c r="BE104" s="75"/>
      <c r="BF104" s="75"/>
      <c r="BG104" s="75"/>
      <c r="BH104" s="75"/>
      <c r="BI104" s="34"/>
      <c r="BJ104" s="31"/>
      <c r="BK104" s="31"/>
      <c r="BL104" s="31"/>
      <c r="BM104" s="31"/>
      <c r="BN104" s="31"/>
      <c r="BO104" s="31"/>
      <c r="BP104" s="31"/>
      <c r="BQ104" s="31"/>
      <c r="BR104" s="10"/>
    </row>
    <row r="105" spans="1:70" ht="7.5" customHeight="1">
      <c r="A105" s="8"/>
      <c r="B105" s="84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  <c r="AD105" s="86"/>
      <c r="AE105" s="21"/>
      <c r="AF105" s="72"/>
      <c r="AG105" s="72"/>
      <c r="AH105" s="72"/>
      <c r="AI105" s="72"/>
      <c r="AJ105" s="72"/>
      <c r="AK105" s="72"/>
      <c r="AL105" s="72"/>
      <c r="AM105" s="72"/>
      <c r="AN105" s="72"/>
      <c r="AO105" s="75"/>
      <c r="AP105" s="75"/>
      <c r="AQ105" s="75"/>
      <c r="AR105" s="75"/>
      <c r="AS105" s="75"/>
      <c r="AT105" s="75"/>
      <c r="AU105" s="75"/>
      <c r="AV105" s="75"/>
      <c r="AW105" s="75"/>
      <c r="AX105" s="75"/>
      <c r="AY105" s="75"/>
      <c r="AZ105" s="75"/>
      <c r="BA105" s="75"/>
      <c r="BB105" s="75"/>
      <c r="BC105" s="75"/>
      <c r="BD105" s="75"/>
      <c r="BE105" s="75"/>
      <c r="BF105" s="75"/>
      <c r="BG105" s="75"/>
      <c r="BH105" s="75"/>
      <c r="BI105" s="34"/>
      <c r="BJ105" s="31"/>
      <c r="BK105" s="31"/>
      <c r="BL105" s="31"/>
      <c r="BM105" s="31"/>
      <c r="BN105" s="31"/>
      <c r="BO105" s="31"/>
      <c r="BP105" s="31"/>
      <c r="BQ105" s="31"/>
      <c r="BR105" s="10"/>
    </row>
    <row r="106" spans="1:70" ht="7.5" customHeight="1" thickBot="1">
      <c r="A106" s="8"/>
      <c r="B106" s="87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9"/>
      <c r="AE106" s="21"/>
      <c r="AF106" s="72"/>
      <c r="AG106" s="72"/>
      <c r="AH106" s="72"/>
      <c r="AI106" s="72"/>
      <c r="AJ106" s="72"/>
      <c r="AK106" s="72"/>
      <c r="AL106" s="72"/>
      <c r="AM106" s="72"/>
      <c r="AN106" s="72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  <c r="AY106" s="75"/>
      <c r="AZ106" s="75"/>
      <c r="BA106" s="75"/>
      <c r="BB106" s="75"/>
      <c r="BC106" s="75"/>
      <c r="BD106" s="75"/>
      <c r="BE106" s="75"/>
      <c r="BF106" s="75"/>
      <c r="BG106" s="75"/>
      <c r="BH106" s="75"/>
      <c r="BI106" s="34"/>
      <c r="BJ106" s="31"/>
      <c r="BK106" s="31"/>
      <c r="BL106" s="31"/>
      <c r="BM106" s="31"/>
      <c r="BN106" s="31"/>
      <c r="BO106" s="31"/>
      <c r="BP106" s="31"/>
      <c r="BQ106" s="31"/>
      <c r="BR106" s="10"/>
    </row>
    <row r="107" spans="1:70" ht="7.5" customHeight="1" thickBot="1">
      <c r="A107" s="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21"/>
      <c r="AF107" s="73"/>
      <c r="AG107" s="73"/>
      <c r="AH107" s="73"/>
      <c r="AI107" s="73"/>
      <c r="AJ107" s="73"/>
      <c r="AK107" s="73"/>
      <c r="AL107" s="73"/>
      <c r="AM107" s="73"/>
      <c r="AN107" s="73"/>
      <c r="AO107" s="76"/>
      <c r="AP107" s="76"/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  <c r="BH107" s="76"/>
      <c r="BI107" s="34"/>
      <c r="BJ107" s="31"/>
      <c r="BK107" s="31"/>
      <c r="BL107" s="31"/>
      <c r="BM107" s="31"/>
      <c r="BN107" s="31"/>
      <c r="BO107" s="31"/>
      <c r="BP107" s="31"/>
      <c r="BQ107" s="31"/>
      <c r="BR107" s="10"/>
    </row>
    <row r="108" spans="1:70" ht="7.5" customHeight="1">
      <c r="A108" s="8"/>
      <c r="B108" s="90" t="s">
        <v>2104</v>
      </c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11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77">
        <f>AF36</f>
        <v>43446</v>
      </c>
      <c r="AG108" s="77"/>
      <c r="AH108" s="77"/>
      <c r="AI108" s="77"/>
      <c r="AJ108" s="77"/>
      <c r="AK108" s="77"/>
      <c r="AL108" s="77"/>
      <c r="AM108" s="77"/>
      <c r="AN108" s="77"/>
      <c r="AO108" s="77"/>
      <c r="AP108" s="77"/>
      <c r="AQ108" s="77"/>
      <c r="AR108" s="77"/>
      <c r="AS108" s="77"/>
      <c r="AT108" s="79">
        <v>20218436</v>
      </c>
      <c r="AU108" s="79"/>
      <c r="AV108" s="79"/>
      <c r="AW108" s="79"/>
      <c r="AX108" s="79"/>
      <c r="AY108" s="79"/>
      <c r="AZ108" s="79"/>
      <c r="BA108" s="79"/>
      <c r="BB108" s="79"/>
      <c r="BC108" s="79"/>
      <c r="BD108" s="79"/>
      <c r="BE108" s="79"/>
      <c r="BF108" s="79"/>
      <c r="BG108" s="79"/>
      <c r="BH108" s="79"/>
      <c r="BI108" s="34"/>
      <c r="BJ108" s="31"/>
      <c r="BK108" s="31"/>
      <c r="BL108" s="31"/>
      <c r="BM108" s="31"/>
      <c r="BN108" s="31"/>
      <c r="BO108" s="31"/>
      <c r="BP108" s="31"/>
      <c r="BQ108" s="31"/>
      <c r="BR108" s="10"/>
    </row>
    <row r="109" spans="1:70" ht="7.5" customHeight="1" thickBot="1">
      <c r="A109" s="8"/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11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78"/>
      <c r="AG109" s="78"/>
      <c r="AH109" s="78"/>
      <c r="AI109" s="78"/>
      <c r="AJ109" s="78"/>
      <c r="AK109" s="78"/>
      <c r="AL109" s="78"/>
      <c r="AM109" s="78"/>
      <c r="AN109" s="78"/>
      <c r="AO109" s="78"/>
      <c r="AP109" s="78"/>
      <c r="AQ109" s="78"/>
      <c r="AR109" s="78"/>
      <c r="AS109" s="78"/>
      <c r="AT109" s="80"/>
      <c r="AU109" s="80"/>
      <c r="AV109" s="80"/>
      <c r="AW109" s="80"/>
      <c r="AX109" s="80"/>
      <c r="AY109" s="80"/>
      <c r="AZ109" s="80"/>
      <c r="BA109" s="80"/>
      <c r="BB109" s="80"/>
      <c r="BC109" s="80"/>
      <c r="BD109" s="80"/>
      <c r="BE109" s="80"/>
      <c r="BF109" s="80"/>
      <c r="BG109" s="80"/>
      <c r="BH109" s="80"/>
      <c r="BI109" s="34"/>
      <c r="BJ109" s="31"/>
      <c r="BK109" s="31"/>
      <c r="BL109" s="31"/>
      <c r="BM109" s="31"/>
      <c r="BN109" s="31"/>
      <c r="BO109" s="31"/>
      <c r="BP109" s="31"/>
      <c r="BQ109" s="31"/>
      <c r="BR109" s="10"/>
    </row>
    <row r="110" spans="1:70" ht="7.5" customHeight="1">
      <c r="A110" s="13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22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22"/>
      <c r="BI110" s="14"/>
      <c r="BJ110" s="14"/>
      <c r="BK110" s="14"/>
      <c r="BL110" s="14"/>
      <c r="BM110" s="14"/>
      <c r="BN110" s="14"/>
      <c r="BO110" s="14"/>
      <c r="BP110" s="14"/>
      <c r="BQ110" s="14"/>
      <c r="BR110" s="15"/>
    </row>
  </sheetData>
  <sheetProtection selectLockedCells="1"/>
  <mergeCells count="75">
    <mergeCell ref="B72:O73"/>
    <mergeCell ref="B96:AD98"/>
    <mergeCell ref="B100:AD102"/>
    <mergeCell ref="B104:AD106"/>
    <mergeCell ref="B108:O109"/>
    <mergeCell ref="B7:BH9"/>
    <mergeCell ref="B86:AD87"/>
    <mergeCell ref="AF48:BH49"/>
    <mergeCell ref="AF54:BH55"/>
    <mergeCell ref="B50:AD51"/>
    <mergeCell ref="B56:AD57"/>
    <mergeCell ref="AF50:BH51"/>
    <mergeCell ref="B52:AD53"/>
    <mergeCell ref="AF52:BH53"/>
    <mergeCell ref="B54:AD55"/>
    <mergeCell ref="B58:AD59"/>
    <mergeCell ref="AF36:AS37"/>
    <mergeCell ref="AT36:BH37"/>
    <mergeCell ref="B60:AD62"/>
    <mergeCell ref="B48:AD49"/>
    <mergeCell ref="AF61:BH65"/>
    <mergeCell ref="B4:BH6"/>
    <mergeCell ref="B10:AD11"/>
    <mergeCell ref="B40:BH42"/>
    <mergeCell ref="B20:AD21"/>
    <mergeCell ref="B22:AD23"/>
    <mergeCell ref="AF10:BH11"/>
    <mergeCell ref="AF12:BH13"/>
    <mergeCell ref="AF14:BH15"/>
    <mergeCell ref="AF16:BH17"/>
    <mergeCell ref="AF18:BH19"/>
    <mergeCell ref="AF20:BH21"/>
    <mergeCell ref="AF22:BH23"/>
    <mergeCell ref="B12:AD13"/>
    <mergeCell ref="B14:AD15"/>
    <mergeCell ref="B16:AD17"/>
    <mergeCell ref="B18:AD19"/>
    <mergeCell ref="AF67:AN71"/>
    <mergeCell ref="AO67:BH71"/>
    <mergeCell ref="B64:AD66"/>
    <mergeCell ref="B68:AD70"/>
    <mergeCell ref="AF25:BH29"/>
    <mergeCell ref="AF31:AN35"/>
    <mergeCell ref="AO31:BH35"/>
    <mergeCell ref="AF58:BH59"/>
    <mergeCell ref="AF56:BH57"/>
    <mergeCell ref="B24:AD26"/>
    <mergeCell ref="B28:AD30"/>
    <mergeCell ref="B32:AD34"/>
    <mergeCell ref="B36:O37"/>
    <mergeCell ref="B43:BH45"/>
    <mergeCell ref="B46:AD47"/>
    <mergeCell ref="AF46:BH47"/>
    <mergeCell ref="AT108:BH109"/>
    <mergeCell ref="AF72:AS73"/>
    <mergeCell ref="AT72:BH73"/>
    <mergeCell ref="AF97:BH101"/>
    <mergeCell ref="AF103:AN107"/>
    <mergeCell ref="AO103:BH107"/>
    <mergeCell ref="AF94:BH95"/>
    <mergeCell ref="AF86:BH87"/>
    <mergeCell ref="B76:BH78"/>
    <mergeCell ref="B79:BH81"/>
    <mergeCell ref="B82:AD83"/>
    <mergeCell ref="AF82:BH83"/>
    <mergeCell ref="B84:AD85"/>
    <mergeCell ref="AF84:BH85"/>
    <mergeCell ref="AF108:AS109"/>
    <mergeCell ref="B92:AD93"/>
    <mergeCell ref="AF92:BH93"/>
    <mergeCell ref="B94:AD95"/>
    <mergeCell ref="B88:AD89"/>
    <mergeCell ref="AF90:BH91"/>
    <mergeCell ref="AF88:BH89"/>
    <mergeCell ref="B90:AD91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BR110"/>
  <sheetViews>
    <sheetView topLeftCell="A37" workbookViewId="0">
      <selection activeCell="CK22" sqref="CK22:CL22"/>
    </sheetView>
  </sheetViews>
  <sheetFormatPr defaultColWidth="1.42578125" defaultRowHeight="7.5" customHeight="1"/>
  <cols>
    <col min="1" max="16384" width="1.42578125" style="7"/>
  </cols>
  <sheetData>
    <row r="3" spans="1:70" ht="7.5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6"/>
    </row>
    <row r="4" spans="1:70" ht="7.5" customHeight="1">
      <c r="A4" s="8"/>
      <c r="B4" s="49" t="s">
        <v>2101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32"/>
      <c r="BJ4" s="32"/>
      <c r="BK4" s="32"/>
      <c r="BL4" s="32"/>
      <c r="BM4" s="32"/>
      <c r="BN4" s="32"/>
      <c r="BO4" s="32"/>
      <c r="BP4" s="32"/>
      <c r="BQ4" s="32"/>
      <c r="BR4" s="10"/>
    </row>
    <row r="5" spans="1:70" ht="7.5" customHeight="1">
      <c r="A5" s="8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32"/>
      <c r="BJ5" s="32"/>
      <c r="BK5" s="32"/>
      <c r="BL5" s="32"/>
      <c r="BM5" s="32"/>
      <c r="BN5" s="32"/>
      <c r="BO5" s="32"/>
      <c r="BP5" s="32"/>
      <c r="BQ5" s="32"/>
      <c r="BR5" s="10"/>
    </row>
    <row r="6" spans="1:70" ht="7.5" customHeight="1">
      <c r="A6" s="8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32"/>
      <c r="BJ6" s="32"/>
      <c r="BK6" s="32"/>
      <c r="BL6" s="32"/>
      <c r="BM6" s="32"/>
      <c r="BN6" s="32"/>
      <c r="BO6" s="32"/>
      <c r="BP6" s="32"/>
      <c r="BQ6" s="32"/>
      <c r="BR6" s="10"/>
    </row>
    <row r="7" spans="1:70" ht="7.5" customHeight="1">
      <c r="A7" s="8"/>
      <c r="B7" s="50" t="str">
        <f>IF(VLOOKUP($B$4,Veriler!$A:$Y,2,)&lt;&gt;"",VLOOKUP($B$4,Veriler!$A:$Y,2,),"")</f>
        <v>5 KG ÇAMAŞIR MAKİNESİ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32"/>
      <c r="BJ7" s="32"/>
      <c r="BK7" s="32"/>
      <c r="BL7" s="32"/>
      <c r="BM7" s="32"/>
      <c r="BN7" s="32"/>
      <c r="BO7" s="32"/>
      <c r="BP7" s="32"/>
      <c r="BQ7" s="32"/>
      <c r="BR7" s="10"/>
    </row>
    <row r="8" spans="1:70" ht="7.5" customHeight="1">
      <c r="A8" s="8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32"/>
      <c r="BJ8" s="32"/>
      <c r="BK8" s="32"/>
      <c r="BL8" s="32"/>
      <c r="BM8" s="32"/>
      <c r="BN8" s="32"/>
      <c r="BO8" s="32"/>
      <c r="BP8" s="32"/>
      <c r="BQ8" s="32"/>
      <c r="BR8" s="10"/>
    </row>
    <row r="9" spans="1:70" ht="7.5" customHeight="1">
      <c r="A9" s="8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32"/>
      <c r="BJ9" s="32"/>
      <c r="BK9" s="32"/>
      <c r="BL9" s="32"/>
      <c r="BM9" s="32"/>
      <c r="BN9" s="32"/>
      <c r="BO9" s="32"/>
      <c r="BP9" s="32"/>
      <c r="BQ9" s="32"/>
      <c r="BR9" s="10"/>
    </row>
    <row r="10" spans="1:70" ht="7.5" customHeight="1">
      <c r="A10" s="8"/>
      <c r="B10" s="52" t="str">
        <f>IF(VLOOKUP($B$4,Veriler!$A:$Y,3,)&lt;&gt;"",VLOOKUP($B$4,Veriler!$A:$Y,3,),"")</f>
        <v>5 kg yıkama kapasitesi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32"/>
      <c r="AF10" s="52" t="str">
        <f>IF(VLOOKUP($B$4,Veriler!$A:$Y,4,)&lt;&gt;"",VLOOKUP($B$4,Veriler!$A:$Y,4,),"")</f>
        <v>A++ Enerji Sınıfı</v>
      </c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11"/>
      <c r="BJ10" s="32"/>
      <c r="BK10" s="32"/>
      <c r="BL10" s="32"/>
      <c r="BM10" s="32"/>
      <c r="BN10" s="32"/>
      <c r="BO10" s="32"/>
      <c r="BP10" s="32"/>
      <c r="BQ10" s="32"/>
      <c r="BR10" s="10"/>
    </row>
    <row r="11" spans="1:70" ht="7.5" customHeight="1">
      <c r="A11" s="1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3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11"/>
      <c r="BJ11" s="32"/>
      <c r="BK11" s="32"/>
      <c r="BL11" s="32"/>
      <c r="BM11" s="32"/>
      <c r="BN11" s="32"/>
      <c r="BO11" s="32"/>
      <c r="BP11" s="32"/>
      <c r="BQ11" s="32"/>
      <c r="BR11" s="10"/>
    </row>
    <row r="12" spans="1:70" ht="7.5" customHeight="1">
      <c r="A12" s="8"/>
      <c r="B12" s="52" t="str">
        <f>IF(VLOOKUP($B$4,Veriler!$A:$Y,5,)&lt;&gt;"",VLOOKUP($B$4,Veriler!$A:$Y,5,),"")</f>
        <v>Beyaz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32"/>
      <c r="AF12" s="52" t="str">
        <f>IF(VLOOKUP($B$4,Veriler!$A:$Y,6,)&lt;&gt;"",VLOOKUP($B$4,Veriler!$A:$Y,6,),"")</f>
        <v>15 dk. hızlı yıkama programı</v>
      </c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32"/>
      <c r="BJ12" s="32"/>
      <c r="BK12" s="32"/>
      <c r="BL12" s="32"/>
      <c r="BM12" s="32"/>
      <c r="BN12" s="32"/>
      <c r="BO12" s="32"/>
      <c r="BP12" s="32"/>
      <c r="BQ12" s="32"/>
      <c r="BR12" s="10"/>
    </row>
    <row r="13" spans="1:70" ht="7.5" customHeight="1">
      <c r="A13" s="8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3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32"/>
      <c r="BJ13" s="32"/>
      <c r="BK13" s="32"/>
      <c r="BL13" s="32"/>
      <c r="BM13" s="32"/>
      <c r="BN13" s="32"/>
      <c r="BO13" s="32"/>
      <c r="BP13" s="32"/>
      <c r="BQ13" s="32"/>
      <c r="BR13" s="10"/>
    </row>
    <row r="14" spans="1:70" ht="7.5" customHeight="1">
      <c r="A14" s="8"/>
      <c r="B14" s="52" t="str">
        <f>IF(VLOOKUP($B$4,Veriler!$A:$Y,7,)&lt;&gt;"",VLOOKUP($B$4,Veriler!$A:$Y,7,),"")</f>
        <v>800 devir sıkma kapasitesi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32"/>
      <c r="AF14" s="52" t="str">
        <f>IF(VLOOKUP($B$4,Veriler!$A:$Y,8,)&lt;&gt;"",VLOOKUP($B$4,Veriler!$A:$Y,8,),"")</f>
        <v>Bumerang gövde</v>
      </c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32"/>
      <c r="BJ14" s="32"/>
      <c r="BK14" s="32"/>
      <c r="BL14" s="32"/>
      <c r="BM14" s="32"/>
      <c r="BN14" s="32"/>
      <c r="BO14" s="32"/>
      <c r="BP14" s="32"/>
      <c r="BQ14" s="32"/>
      <c r="BR14" s="10"/>
    </row>
    <row r="15" spans="1:70" ht="7.5" customHeight="1">
      <c r="A15" s="8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3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32"/>
      <c r="BJ15" s="32"/>
      <c r="BK15" s="32"/>
      <c r="BL15" s="32"/>
      <c r="BM15" s="32"/>
      <c r="BN15" s="32"/>
      <c r="BO15" s="32"/>
      <c r="BP15" s="32"/>
      <c r="BQ15" s="32"/>
      <c r="BR15" s="10"/>
    </row>
    <row r="16" spans="1:70" ht="7.5" customHeight="1">
      <c r="A16" s="8"/>
      <c r="B16" s="52" t="str">
        <f>IF(VLOOKUP($B$4,Veriler!$A:$Y,9,)&lt;&gt;"",VLOOKUP($B$4,Veriler!$A:$Y,9,),"")</f>
        <v>Narinler/Elde yıkama programı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32"/>
      <c r="AF16" s="52" t="str">
        <f>IF(VLOOKUP($B$4,Veriler!$A:$Y,10,)&lt;&gt;"",VLOOKUP($B$4,Veriler!$A:$Y,10,),"")</f>
        <v>Devir sıcaklık seçimi</v>
      </c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32"/>
      <c r="BJ16" s="32"/>
      <c r="BK16" s="32"/>
      <c r="BL16" s="32"/>
      <c r="BM16" s="32"/>
      <c r="BN16" s="32"/>
      <c r="BO16" s="32"/>
      <c r="BP16" s="32"/>
      <c r="BQ16" s="32"/>
      <c r="BR16" s="10"/>
    </row>
    <row r="17" spans="1:70" ht="7.5" customHeight="1">
      <c r="A17" s="8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3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32"/>
      <c r="BJ17" s="32"/>
      <c r="BK17" s="32"/>
      <c r="BL17" s="32"/>
      <c r="BM17" s="32"/>
      <c r="BN17" s="32"/>
      <c r="BO17" s="32"/>
      <c r="BP17" s="32"/>
      <c r="BQ17" s="32"/>
      <c r="BR17" s="10"/>
    </row>
    <row r="18" spans="1:70" ht="7.5" customHeight="1">
      <c r="A18" s="8"/>
      <c r="B18" s="52" t="str">
        <f>IF(VLOOKUP($B$4,Veriler!$A:$Y,11,)&lt;&gt;"",VLOOKUP($B$4,Veriler!$A:$Y,11,),"")</f>
        <v>Zaman erteleme seçeneği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32"/>
      <c r="AF18" s="52" t="str">
        <f>IF(VLOOKUP($B$4,Veriler!$A:$Y,12,)&lt;&gt;"",VLOOKUP($B$4,Veriler!$A:$Y,12,),"")</f>
        <v/>
      </c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32"/>
      <c r="BJ18" s="32"/>
      <c r="BK18" s="32"/>
      <c r="BL18" s="32"/>
      <c r="BM18" s="32"/>
      <c r="BN18" s="32"/>
      <c r="BO18" s="32"/>
      <c r="BP18" s="32"/>
      <c r="BQ18" s="32"/>
      <c r="BR18" s="10"/>
    </row>
    <row r="19" spans="1:70" ht="7.5" customHeight="1">
      <c r="A19" s="8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3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32"/>
      <c r="BJ19" s="32"/>
      <c r="BK19" s="32"/>
      <c r="BL19" s="32"/>
      <c r="BM19" s="32"/>
      <c r="BN19" s="32"/>
      <c r="BO19" s="32"/>
      <c r="BP19" s="32"/>
      <c r="BQ19" s="32"/>
      <c r="BR19" s="10"/>
    </row>
    <row r="20" spans="1:70" ht="7.5" customHeight="1">
      <c r="A20" s="8"/>
      <c r="B20" s="52" t="str">
        <f>IF(VLOOKUP($B$4,Veriler!$A:$Y,13,)&lt;&gt;"",VLOOKUP($B$4,Veriler!$A:$Y,13,),"")</f>
        <v/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32"/>
      <c r="AF20" s="52" t="str">
        <f>IF(VLOOKUP($B$4,Veriler!$A:$Y,14,)&lt;&gt;"",VLOOKUP($B$4,Veriler!$A:$Y,14,),"")</f>
        <v/>
      </c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32"/>
      <c r="BJ20" s="32"/>
      <c r="BK20" s="32"/>
      <c r="BL20" s="32"/>
      <c r="BM20" s="32"/>
      <c r="BN20" s="32"/>
      <c r="BO20" s="32"/>
      <c r="BP20" s="32"/>
      <c r="BQ20" s="32"/>
      <c r="BR20" s="10"/>
    </row>
    <row r="21" spans="1:70" ht="7.5" customHeight="1">
      <c r="A21" s="8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3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32"/>
      <c r="BJ21" s="32"/>
      <c r="BK21" s="32"/>
      <c r="BL21" s="32"/>
      <c r="BM21" s="32"/>
      <c r="BN21" s="32"/>
      <c r="BO21" s="32"/>
      <c r="BP21" s="32"/>
      <c r="BQ21" s="32"/>
      <c r="BR21" s="10"/>
    </row>
    <row r="22" spans="1:70" ht="7.5" customHeight="1">
      <c r="A22" s="8"/>
      <c r="B22" s="52" t="str">
        <f>IF(VLOOKUP($B$4,Veriler!$A:$Y,15,)&lt;&gt;"",VLOOKUP($B$4,Veriler!$A:$Y,15,),"")</f>
        <v/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32"/>
      <c r="AF22" s="52" t="str">
        <f>IF(VLOOKUP($B$4,Veriler!$A:$Y,16,)&lt;&gt;"",VLOOKUP($B$4,Veriler!$A:$Y,16,),"")</f>
        <v/>
      </c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32"/>
      <c r="BJ22" s="32"/>
      <c r="BK22" s="32"/>
      <c r="BL22" s="32"/>
      <c r="BM22" s="32"/>
      <c r="BN22" s="32"/>
      <c r="BO22" s="32"/>
      <c r="BP22" s="32"/>
      <c r="BQ22" s="32"/>
      <c r="BR22" s="10"/>
    </row>
    <row r="23" spans="1:70" ht="7.5" customHeight="1" thickBot="1">
      <c r="A23" s="8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3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32"/>
      <c r="BJ23" s="32"/>
      <c r="BK23" s="32"/>
      <c r="BL23" s="32"/>
      <c r="BM23" s="32"/>
      <c r="BN23" s="32"/>
      <c r="BO23" s="32"/>
      <c r="BP23" s="32"/>
      <c r="BQ23" s="32"/>
      <c r="BR23" s="10"/>
    </row>
    <row r="24" spans="1:70" ht="7.5" customHeight="1" thickBot="1">
      <c r="A24" s="8"/>
      <c r="B24" s="62" t="s">
        <v>2152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4"/>
      <c r="AE24" s="34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34"/>
      <c r="BJ24" s="32"/>
      <c r="BK24" s="32"/>
      <c r="BL24" s="32"/>
      <c r="BM24" s="32"/>
      <c r="BN24" s="32"/>
      <c r="BO24" s="32"/>
      <c r="BP24" s="32"/>
      <c r="BQ24" s="32"/>
      <c r="BR24" s="10"/>
    </row>
    <row r="25" spans="1:70" ht="7.5" customHeight="1">
      <c r="A25" s="8"/>
      <c r="B25" s="65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7"/>
      <c r="AE25" s="34"/>
      <c r="AF25" s="53">
        <v>1610</v>
      </c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5"/>
      <c r="BI25" s="34"/>
      <c r="BJ25" s="32"/>
      <c r="BK25" s="32"/>
      <c r="BL25" s="32"/>
      <c r="BM25" s="32"/>
      <c r="BN25" s="32"/>
      <c r="BO25" s="32"/>
      <c r="BP25" s="32"/>
      <c r="BQ25" s="32"/>
      <c r="BR25" s="10"/>
    </row>
    <row r="26" spans="1:70" ht="7.5" customHeight="1" thickBot="1">
      <c r="A26" s="12"/>
      <c r="B26" s="68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70"/>
      <c r="AE26" s="34"/>
      <c r="AF26" s="56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8"/>
      <c r="BI26" s="34"/>
      <c r="BJ26" s="32"/>
      <c r="BK26" s="32"/>
      <c r="BL26" s="32"/>
      <c r="BM26" s="32"/>
      <c r="BN26" s="32"/>
      <c r="BO26" s="32"/>
      <c r="BP26" s="32"/>
      <c r="BQ26" s="32"/>
      <c r="BR26" s="10"/>
    </row>
    <row r="27" spans="1:70" ht="7.5" customHeight="1" thickBot="1">
      <c r="A27" s="12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34"/>
      <c r="AF27" s="56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8"/>
      <c r="BI27" s="34"/>
      <c r="BJ27" s="32"/>
      <c r="BK27" s="32"/>
      <c r="BL27" s="32"/>
      <c r="BM27" s="32"/>
      <c r="BN27" s="32"/>
      <c r="BO27" s="32"/>
      <c r="BP27" s="32"/>
      <c r="BQ27" s="32"/>
      <c r="BR27" s="10"/>
    </row>
    <row r="28" spans="1:70" ht="7.5" customHeight="1">
      <c r="A28" s="8"/>
      <c r="B28" s="62" t="s">
        <v>2153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4"/>
      <c r="AE28" s="21"/>
      <c r="AF28" s="56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8"/>
      <c r="BI28" s="34"/>
      <c r="BJ28" s="32"/>
      <c r="BK28" s="32"/>
      <c r="BL28" s="32"/>
      <c r="BM28" s="32"/>
      <c r="BN28" s="32"/>
      <c r="BO28" s="32"/>
      <c r="BP28" s="32"/>
      <c r="BQ28" s="32"/>
      <c r="BR28" s="10"/>
    </row>
    <row r="29" spans="1:70" ht="7.5" customHeight="1" thickBot="1">
      <c r="A29" s="8"/>
      <c r="B29" s="65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7"/>
      <c r="AE29" s="21"/>
      <c r="AF29" s="59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1"/>
      <c r="BI29" s="34"/>
      <c r="BJ29" s="32"/>
      <c r="BK29" s="32"/>
      <c r="BL29" s="32"/>
      <c r="BM29" s="32"/>
      <c r="BN29" s="32"/>
      <c r="BO29" s="32"/>
      <c r="BP29" s="32"/>
      <c r="BQ29" s="32"/>
      <c r="BR29" s="10"/>
    </row>
    <row r="30" spans="1:70" ht="7.5" customHeight="1" thickBot="1">
      <c r="A30" s="8"/>
      <c r="B30" s="68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70"/>
      <c r="AE30" s="21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4"/>
      <c r="BI30" s="34"/>
      <c r="BJ30" s="32"/>
      <c r="BK30" s="32"/>
      <c r="BL30" s="32"/>
      <c r="BM30" s="32"/>
      <c r="BN30" s="32"/>
      <c r="BO30" s="32"/>
      <c r="BP30" s="32"/>
      <c r="BQ30" s="32"/>
      <c r="BR30" s="10"/>
    </row>
    <row r="31" spans="1:70" ht="7.5" customHeight="1" thickBot="1">
      <c r="A31" s="8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21"/>
      <c r="AF31" s="71" t="s">
        <v>2105</v>
      </c>
      <c r="AG31" s="71"/>
      <c r="AH31" s="71"/>
      <c r="AI31" s="71"/>
      <c r="AJ31" s="71"/>
      <c r="AK31" s="71"/>
      <c r="AL31" s="71"/>
      <c r="AM31" s="71"/>
      <c r="AN31" s="71"/>
      <c r="AO31" s="74">
        <v>1449</v>
      </c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34"/>
      <c r="BJ31" s="32"/>
      <c r="BK31" s="32"/>
      <c r="BL31" s="32"/>
      <c r="BM31" s="32"/>
      <c r="BN31" s="32"/>
      <c r="BO31" s="32"/>
      <c r="BP31" s="32"/>
      <c r="BQ31" s="32"/>
      <c r="BR31" s="10"/>
    </row>
    <row r="32" spans="1:70" ht="7.5" customHeight="1">
      <c r="A32" s="8"/>
      <c r="B32" s="81" t="s">
        <v>2154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3"/>
      <c r="AE32" s="21"/>
      <c r="AF32" s="72"/>
      <c r="AG32" s="72"/>
      <c r="AH32" s="72"/>
      <c r="AI32" s="72"/>
      <c r="AJ32" s="72"/>
      <c r="AK32" s="72"/>
      <c r="AL32" s="72"/>
      <c r="AM32" s="72"/>
      <c r="AN32" s="72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34"/>
      <c r="BJ32" s="32"/>
      <c r="BK32" s="32"/>
      <c r="BL32" s="32"/>
      <c r="BM32" s="32"/>
      <c r="BN32" s="32"/>
      <c r="BO32" s="32"/>
      <c r="BP32" s="32"/>
      <c r="BQ32" s="32"/>
      <c r="BR32" s="10"/>
    </row>
    <row r="33" spans="1:70" ht="7.5" customHeight="1">
      <c r="A33" s="8"/>
      <c r="B33" s="84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6"/>
      <c r="AE33" s="21"/>
      <c r="AF33" s="72"/>
      <c r="AG33" s="72"/>
      <c r="AH33" s="72"/>
      <c r="AI33" s="72"/>
      <c r="AJ33" s="72"/>
      <c r="AK33" s="72"/>
      <c r="AL33" s="72"/>
      <c r="AM33" s="72"/>
      <c r="AN33" s="72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34"/>
      <c r="BJ33" s="32"/>
      <c r="BK33" s="32"/>
      <c r="BL33" s="32"/>
      <c r="BM33" s="32"/>
      <c r="BN33" s="32"/>
      <c r="BO33" s="32"/>
      <c r="BP33" s="32"/>
      <c r="BQ33" s="32"/>
      <c r="BR33" s="10"/>
    </row>
    <row r="34" spans="1:70" ht="7.5" customHeight="1" thickBot="1">
      <c r="A34" s="8"/>
      <c r="B34" s="87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9"/>
      <c r="AE34" s="21"/>
      <c r="AF34" s="72"/>
      <c r="AG34" s="72"/>
      <c r="AH34" s="72"/>
      <c r="AI34" s="72"/>
      <c r="AJ34" s="72"/>
      <c r="AK34" s="72"/>
      <c r="AL34" s="72"/>
      <c r="AM34" s="72"/>
      <c r="AN34" s="72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34"/>
      <c r="BJ34" s="32"/>
      <c r="BK34" s="32"/>
      <c r="BL34" s="32"/>
      <c r="BM34" s="32"/>
      <c r="BN34" s="32"/>
      <c r="BO34" s="32"/>
      <c r="BP34" s="32"/>
      <c r="BQ34" s="32"/>
      <c r="BR34" s="10"/>
    </row>
    <row r="35" spans="1:70" ht="7.5" customHeight="1" thickBot="1">
      <c r="A35" s="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21"/>
      <c r="AF35" s="73"/>
      <c r="AG35" s="73"/>
      <c r="AH35" s="73"/>
      <c r="AI35" s="73"/>
      <c r="AJ35" s="73"/>
      <c r="AK35" s="73"/>
      <c r="AL35" s="73"/>
      <c r="AM35" s="73"/>
      <c r="AN35" s="73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34"/>
      <c r="BJ35" s="32"/>
      <c r="BK35" s="32"/>
      <c r="BL35" s="32"/>
      <c r="BM35" s="32"/>
      <c r="BN35" s="32"/>
      <c r="BO35" s="32"/>
      <c r="BP35" s="32"/>
      <c r="BQ35" s="32"/>
      <c r="BR35" s="10"/>
    </row>
    <row r="36" spans="1:70" ht="7.5" customHeight="1">
      <c r="A36" s="8"/>
      <c r="B36" s="90" t="s">
        <v>2104</v>
      </c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11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77">
        <v>43406</v>
      </c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9">
        <v>20218443</v>
      </c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34"/>
      <c r="BJ36" s="32"/>
      <c r="BK36" s="32"/>
      <c r="BL36" s="32"/>
      <c r="BM36" s="32"/>
      <c r="BN36" s="32"/>
      <c r="BO36" s="32"/>
      <c r="BP36" s="32"/>
      <c r="BQ36" s="32"/>
      <c r="BR36" s="10"/>
    </row>
    <row r="37" spans="1:70" ht="7.5" customHeight="1" thickBot="1">
      <c r="A37" s="8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11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34"/>
      <c r="BJ37" s="32"/>
      <c r="BK37" s="32"/>
      <c r="BL37" s="32"/>
      <c r="BM37" s="32"/>
      <c r="BN37" s="32"/>
      <c r="BO37" s="32"/>
      <c r="BP37" s="32"/>
      <c r="BQ37" s="32"/>
      <c r="BR37" s="10"/>
    </row>
    <row r="38" spans="1:70" ht="7.5" customHeight="1">
      <c r="A38" s="13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22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22"/>
      <c r="BI38" s="14"/>
      <c r="BJ38" s="14"/>
      <c r="BK38" s="14"/>
      <c r="BL38" s="14"/>
      <c r="BM38" s="14"/>
      <c r="BN38" s="14"/>
      <c r="BO38" s="14"/>
      <c r="BP38" s="14"/>
      <c r="BQ38" s="14"/>
      <c r="BR38" s="15"/>
    </row>
    <row r="39" spans="1:70" ht="7.5" customHeight="1">
      <c r="A39" s="8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6"/>
    </row>
    <row r="40" spans="1:70" ht="7.5" customHeight="1">
      <c r="A40" s="8"/>
      <c r="B40" s="49" t="s">
        <v>2088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32"/>
      <c r="BJ40" s="32"/>
      <c r="BK40" s="32"/>
      <c r="BL40" s="32"/>
      <c r="BM40" s="32"/>
      <c r="BN40" s="32"/>
      <c r="BO40" s="32"/>
      <c r="BP40" s="32"/>
      <c r="BQ40" s="32"/>
      <c r="BR40" s="10"/>
    </row>
    <row r="41" spans="1:70" ht="7.5" customHeight="1">
      <c r="A41" s="8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32"/>
      <c r="BJ41" s="32"/>
      <c r="BK41" s="32"/>
      <c r="BL41" s="32"/>
      <c r="BM41" s="32"/>
      <c r="BN41" s="32"/>
      <c r="BO41" s="32"/>
      <c r="BP41" s="32"/>
      <c r="BQ41" s="32"/>
      <c r="BR41" s="10"/>
    </row>
    <row r="42" spans="1:70" ht="7.5" customHeight="1">
      <c r="A42" s="8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32"/>
      <c r="BJ42" s="32"/>
      <c r="BK42" s="32"/>
      <c r="BL42" s="32"/>
      <c r="BM42" s="32"/>
      <c r="BN42" s="32"/>
      <c r="BO42" s="32"/>
      <c r="BP42" s="32"/>
      <c r="BQ42" s="32"/>
      <c r="BR42" s="10"/>
    </row>
    <row r="43" spans="1:70" ht="7.5" customHeight="1">
      <c r="A43" s="8"/>
      <c r="B43" s="50" t="str">
        <f>IF(VLOOKUP($B$40,Veriler!$A:$Y,2,)&lt;&gt;"",VLOOKUP($B$40,Veriler!$A:$Y,2,),"")</f>
        <v>7 KG ÇAMAŞIR MAKİNESİ</v>
      </c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32"/>
      <c r="BJ43" s="32"/>
      <c r="BK43" s="32"/>
      <c r="BL43" s="32"/>
      <c r="BM43" s="32"/>
      <c r="BN43" s="32"/>
      <c r="BO43" s="32"/>
      <c r="BP43" s="32"/>
      <c r="BQ43" s="32"/>
      <c r="BR43" s="10"/>
    </row>
    <row r="44" spans="1:70" ht="7.5" customHeight="1">
      <c r="A44" s="8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32"/>
      <c r="BJ44" s="32"/>
      <c r="BK44" s="32"/>
      <c r="BL44" s="32"/>
      <c r="BM44" s="32"/>
      <c r="BN44" s="32"/>
      <c r="BO44" s="32"/>
      <c r="BP44" s="32"/>
      <c r="BQ44" s="32"/>
      <c r="BR44" s="10"/>
    </row>
    <row r="45" spans="1:70" ht="7.5" customHeight="1">
      <c r="A45" s="8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32"/>
      <c r="BJ45" s="32"/>
      <c r="BK45" s="32"/>
      <c r="BL45" s="32"/>
      <c r="BM45" s="32"/>
      <c r="BN45" s="32"/>
      <c r="BO45" s="32"/>
      <c r="BP45" s="32"/>
      <c r="BQ45" s="32"/>
      <c r="BR45" s="10"/>
    </row>
    <row r="46" spans="1:70" ht="7.5" customHeight="1">
      <c r="A46" s="8"/>
      <c r="B46" s="52" t="str">
        <f>IF(VLOOKUP($B$40,Veriler!$A:$Y,3,)&lt;&gt;"",VLOOKUP($B$40,Veriler!$A:$Y,3,),"")</f>
        <v>7 kg yıkama kapasitesi</v>
      </c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32"/>
      <c r="AF46" s="52" t="str">
        <f>IF(VLOOKUP($B$40,Veriler!$A:$Y,4,)&lt;&gt;"",VLOOKUP($B$40,Veriler!$A:$Y,4,),"")</f>
        <v>A+++ Enerji Sınıfı</v>
      </c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11"/>
      <c r="BJ46" s="32"/>
      <c r="BK46" s="32"/>
      <c r="BL46" s="32"/>
      <c r="BM46" s="32"/>
      <c r="BN46" s="32"/>
      <c r="BO46" s="32"/>
      <c r="BP46" s="32"/>
      <c r="BQ46" s="32"/>
      <c r="BR46" s="10"/>
    </row>
    <row r="47" spans="1:70" ht="7.5" customHeight="1">
      <c r="A47" s="1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3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11"/>
      <c r="BJ47" s="32"/>
      <c r="BK47" s="32"/>
      <c r="BL47" s="32"/>
      <c r="BM47" s="32"/>
      <c r="BN47" s="32"/>
      <c r="BO47" s="32"/>
      <c r="BP47" s="32"/>
      <c r="BQ47" s="32"/>
      <c r="BR47" s="10"/>
    </row>
    <row r="48" spans="1:70" ht="7.5" customHeight="1">
      <c r="A48" s="8"/>
      <c r="B48" s="52" t="str">
        <f>IF(VLOOKUP($B$40,Veriler!$A:$Y,5,)&lt;&gt;"",VLOOKUP($B$40,Veriler!$A:$Y,5,),"")</f>
        <v>Beyaz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32"/>
      <c r="AF48" s="52" t="str">
        <f>IF(VLOOKUP($B$40,Veriler!$A:$Y,6,)&lt;&gt;"",VLOOKUP($B$40,Veriler!$A:$Y,6,),"")</f>
        <v>15 dk. hızlı yıkama programı</v>
      </c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32"/>
      <c r="BJ48" s="32"/>
      <c r="BK48" s="32"/>
      <c r="BL48" s="32"/>
      <c r="BM48" s="32"/>
      <c r="BN48" s="32"/>
      <c r="BO48" s="32"/>
      <c r="BP48" s="32"/>
      <c r="BQ48" s="32"/>
      <c r="BR48" s="10"/>
    </row>
    <row r="49" spans="1:70" ht="7.5" customHeight="1">
      <c r="A49" s="8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3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32"/>
      <c r="BJ49" s="32"/>
      <c r="BK49" s="32"/>
      <c r="BL49" s="32"/>
      <c r="BM49" s="32"/>
      <c r="BN49" s="32"/>
      <c r="BO49" s="32"/>
      <c r="BP49" s="32"/>
      <c r="BQ49" s="32"/>
      <c r="BR49" s="10"/>
    </row>
    <row r="50" spans="1:70" ht="7.5" customHeight="1">
      <c r="A50" s="8"/>
      <c r="B50" s="52" t="str">
        <f>IF(VLOOKUP($B$40,Veriler!$A:$Y,7,)&lt;&gt;"",VLOOKUP($B$40,Veriler!$A:$Y,7,),"")</f>
        <v>1000 devir sıkma kapasitesi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32"/>
      <c r="AF50" s="52" t="str">
        <f>IF(VLOOKUP($B$40,Veriler!$A:$Y,8,)&lt;&gt;"",VLOOKUP($B$40,Veriler!$A:$Y,8,),"")</f>
        <v>Bumerang gövde</v>
      </c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32"/>
      <c r="BJ50" s="32"/>
      <c r="BK50" s="32"/>
      <c r="BL50" s="32"/>
      <c r="BM50" s="32"/>
      <c r="BN50" s="32"/>
      <c r="BO50" s="32"/>
      <c r="BP50" s="32"/>
      <c r="BQ50" s="32"/>
      <c r="BR50" s="10"/>
    </row>
    <row r="51" spans="1:70" ht="7.5" customHeight="1">
      <c r="A51" s="8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3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32"/>
      <c r="BJ51" s="32"/>
      <c r="BK51" s="32"/>
      <c r="BL51" s="32"/>
      <c r="BM51" s="32"/>
      <c r="BN51" s="32"/>
      <c r="BO51" s="32"/>
      <c r="BP51" s="32"/>
      <c r="BQ51" s="32"/>
      <c r="BR51" s="10"/>
    </row>
    <row r="52" spans="1:70" ht="7.5" customHeight="1">
      <c r="A52" s="8"/>
      <c r="B52" s="52" t="str">
        <f>IF(VLOOKUP($B$40,Veriler!$A:$Y,9,)&lt;&gt;"",VLOOKUP($B$40,Veriler!$A:$Y,9,),"")</f>
        <v>Narinler/Elde yıkama programı</v>
      </c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32"/>
      <c r="AF52" s="52" t="str">
        <f>IF(VLOOKUP($B$40,Veriler!$A:$Y,10,)&lt;&gt;"",VLOOKUP($B$40,Veriler!$A:$Y,10,),"")</f>
        <v>LED Ekran</v>
      </c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32"/>
      <c r="BJ52" s="32"/>
      <c r="BK52" s="32"/>
      <c r="BL52" s="32"/>
      <c r="BM52" s="32"/>
      <c r="BN52" s="32"/>
      <c r="BO52" s="32"/>
      <c r="BP52" s="32"/>
      <c r="BQ52" s="32"/>
      <c r="BR52" s="10"/>
    </row>
    <row r="53" spans="1:70" ht="7.5" customHeight="1">
      <c r="A53" s="8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3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32"/>
      <c r="BJ53" s="32"/>
      <c r="BK53" s="32"/>
      <c r="BL53" s="32"/>
      <c r="BM53" s="32"/>
      <c r="BN53" s="32"/>
      <c r="BO53" s="32"/>
      <c r="BP53" s="32"/>
      <c r="BQ53" s="32"/>
      <c r="BR53" s="10"/>
    </row>
    <row r="54" spans="1:70" ht="7.5" customHeight="1">
      <c r="A54" s="8"/>
      <c r="B54" s="52" t="str">
        <f>IF(VLOOKUP($B$40,Veriler!$A:$Y,11,)&lt;&gt;"",VLOOKUP($B$40,Veriler!$A:$Y,11,),"")</f>
        <v>Alerji uzmanı programı</v>
      </c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32"/>
      <c r="AF54" s="52" t="str">
        <f>IF(VLOOKUP($B$40,Veriler!$A:$Y,12,)&lt;&gt;"",VLOOKUP($B$40,Veriler!$A:$Y,12,),"")</f>
        <v>Zaman erteleme seçeneği</v>
      </c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32"/>
      <c r="BJ54" s="32"/>
      <c r="BK54" s="32"/>
      <c r="BL54" s="32"/>
      <c r="BM54" s="32"/>
      <c r="BN54" s="32"/>
      <c r="BO54" s="32"/>
      <c r="BP54" s="32"/>
      <c r="BQ54" s="32"/>
      <c r="BR54" s="10"/>
    </row>
    <row r="55" spans="1:70" ht="7.5" customHeight="1">
      <c r="A55" s="8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3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32"/>
      <c r="BJ55" s="32"/>
      <c r="BK55" s="32"/>
      <c r="BL55" s="32"/>
      <c r="BM55" s="32"/>
      <c r="BN55" s="32"/>
      <c r="BO55" s="32"/>
      <c r="BP55" s="32"/>
      <c r="BQ55" s="32"/>
      <c r="BR55" s="10"/>
    </row>
    <row r="56" spans="1:70" ht="7.5" customHeight="1">
      <c r="A56" s="8"/>
      <c r="B56" s="52" t="str">
        <f>IF(VLOOKUP($B$40,Veriler!$A:$Y,13,)&lt;&gt;"",VLOOKUP($B$40,Veriler!$A:$Y,13,),"")</f>
        <v>15 farklı yıkama seçeneği</v>
      </c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32"/>
      <c r="AF56" s="52" t="str">
        <f>IF(VLOOKUP($B$40,Veriler!$A:$Y,14,)&lt;&gt;"",VLOOKUP($B$40,Veriler!$A:$Y,14,),"")</f>
        <v/>
      </c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32"/>
      <c r="BJ56" s="32"/>
      <c r="BK56" s="32"/>
      <c r="BL56" s="32"/>
      <c r="BM56" s="32"/>
      <c r="BN56" s="32"/>
      <c r="BO56" s="32"/>
      <c r="BP56" s="32"/>
      <c r="BQ56" s="32"/>
      <c r="BR56" s="10"/>
    </row>
    <row r="57" spans="1:70" ht="7.5" customHeight="1">
      <c r="A57" s="8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3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32"/>
      <c r="BJ57" s="32"/>
      <c r="BK57" s="32"/>
      <c r="BL57" s="32"/>
      <c r="BM57" s="32"/>
      <c r="BN57" s="32"/>
      <c r="BO57" s="32"/>
      <c r="BP57" s="32"/>
      <c r="BQ57" s="32"/>
      <c r="BR57" s="10"/>
    </row>
    <row r="58" spans="1:70" ht="7.5" customHeight="1">
      <c r="A58" s="8"/>
      <c r="B58" s="52" t="str">
        <f>IF(VLOOKUP($B$40,Veriler!$A:$Y,15,)&lt;&gt;"",VLOOKUP($B$40,Veriler!$A:$Y,15,),"")</f>
        <v/>
      </c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32"/>
      <c r="AF58" s="52" t="str">
        <f>IF(VLOOKUP($B$40,Veriler!$A:$Y,16,)&lt;&gt;"",VLOOKUP($B$40,Veriler!$A:$Y,16,),"")</f>
        <v/>
      </c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32"/>
      <c r="BJ58" s="32"/>
      <c r="BK58" s="32"/>
      <c r="BL58" s="32"/>
      <c r="BM58" s="32"/>
      <c r="BN58" s="32"/>
      <c r="BO58" s="32"/>
      <c r="BP58" s="32"/>
      <c r="BQ58" s="32"/>
      <c r="BR58" s="10"/>
    </row>
    <row r="59" spans="1:70" ht="7.5" customHeight="1" thickBot="1">
      <c r="A59" s="8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3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32"/>
      <c r="BJ59" s="32"/>
      <c r="BK59" s="32"/>
      <c r="BL59" s="32"/>
      <c r="BM59" s="32"/>
      <c r="BN59" s="32"/>
      <c r="BO59" s="32"/>
      <c r="BP59" s="32"/>
      <c r="BQ59" s="32"/>
      <c r="BR59" s="10"/>
    </row>
    <row r="60" spans="1:70" ht="7.5" customHeight="1" thickBot="1">
      <c r="A60" s="8"/>
      <c r="B60" s="8"/>
      <c r="C60" s="62" t="s">
        <v>2134</v>
      </c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4"/>
      <c r="AF60" s="11" t="str">
        <f>IF(VLOOKUP($B$4,Veriler!$A:$Y,18,)&lt;&gt;"",VLOOKUP($B$4,Veriler!$A:$Y,18,),"")</f>
        <v/>
      </c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34"/>
      <c r="BJ60" s="32"/>
      <c r="BK60" s="32"/>
      <c r="BL60" s="32"/>
      <c r="BM60" s="32"/>
      <c r="BN60" s="32"/>
      <c r="BO60" s="32"/>
      <c r="BP60" s="32"/>
      <c r="BQ60" s="32"/>
      <c r="BR60" s="10"/>
    </row>
    <row r="61" spans="1:70" ht="7.5" customHeight="1">
      <c r="A61" s="8"/>
      <c r="B61" s="8"/>
      <c r="C61" s="65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7"/>
      <c r="AF61" s="53">
        <v>1939</v>
      </c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5"/>
      <c r="BI61" s="34"/>
      <c r="BJ61" s="32"/>
      <c r="BK61" s="32"/>
      <c r="BL61" s="32"/>
      <c r="BM61" s="32"/>
      <c r="BN61" s="32"/>
      <c r="BO61" s="32"/>
      <c r="BP61" s="32"/>
      <c r="BQ61" s="32"/>
      <c r="BR61" s="10"/>
    </row>
    <row r="62" spans="1:70" ht="7.5" customHeight="1" thickBot="1">
      <c r="A62" s="12"/>
      <c r="B62" s="12"/>
      <c r="C62" s="68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70"/>
      <c r="AF62" s="56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8"/>
      <c r="BI62" s="34"/>
      <c r="BJ62" s="32"/>
      <c r="BK62" s="32"/>
      <c r="BL62" s="32"/>
      <c r="BM62" s="32"/>
      <c r="BN62" s="32"/>
      <c r="BO62" s="32"/>
      <c r="BP62" s="32"/>
      <c r="BQ62" s="32"/>
      <c r="BR62" s="10"/>
    </row>
    <row r="63" spans="1:70" ht="7.5" customHeight="1" thickBot="1">
      <c r="A63" s="12"/>
      <c r="B63" s="12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56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8"/>
      <c r="BI63" s="34"/>
      <c r="BJ63" s="32"/>
      <c r="BK63" s="32"/>
      <c r="BL63" s="32"/>
      <c r="BM63" s="32"/>
      <c r="BN63" s="32"/>
      <c r="BO63" s="32"/>
      <c r="BP63" s="32"/>
      <c r="BQ63" s="32"/>
      <c r="BR63" s="10"/>
    </row>
    <row r="64" spans="1:70" ht="7.5" customHeight="1">
      <c r="A64" s="8"/>
      <c r="B64" s="8"/>
      <c r="C64" s="62" t="s">
        <v>2135</v>
      </c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4"/>
      <c r="AF64" s="56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8"/>
      <c r="BI64" s="34"/>
      <c r="BJ64" s="32"/>
      <c r="BK64" s="32"/>
      <c r="BL64" s="32"/>
      <c r="BM64" s="32"/>
      <c r="BN64" s="32"/>
      <c r="BO64" s="32"/>
      <c r="BP64" s="32"/>
      <c r="BQ64" s="32"/>
      <c r="BR64" s="10"/>
    </row>
    <row r="65" spans="1:70" ht="7.5" customHeight="1" thickBot="1">
      <c r="A65" s="8"/>
      <c r="B65" s="8"/>
      <c r="C65" s="65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7"/>
      <c r="AF65" s="59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1"/>
      <c r="BI65" s="34"/>
      <c r="BJ65" s="32"/>
      <c r="BK65" s="32"/>
      <c r="BL65" s="32"/>
      <c r="BM65" s="32"/>
      <c r="BN65" s="32"/>
      <c r="BO65" s="32"/>
      <c r="BP65" s="32"/>
      <c r="BQ65" s="32"/>
      <c r="BR65" s="10"/>
    </row>
    <row r="66" spans="1:70" ht="7.5" customHeight="1" thickBot="1">
      <c r="A66" s="8"/>
      <c r="B66" s="8"/>
      <c r="C66" s="68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70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4"/>
      <c r="BI66" s="34"/>
      <c r="BJ66" s="32"/>
      <c r="BK66" s="32"/>
      <c r="BL66" s="32"/>
      <c r="BM66" s="32"/>
      <c r="BN66" s="32"/>
      <c r="BO66" s="32"/>
      <c r="BP66" s="32"/>
      <c r="BQ66" s="32"/>
      <c r="BR66" s="10"/>
    </row>
    <row r="67" spans="1:70" ht="7.5" customHeight="1" thickBot="1">
      <c r="A67" s="8"/>
      <c r="B67" s="8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71" t="s">
        <v>2105</v>
      </c>
      <c r="AG67" s="71"/>
      <c r="AH67" s="71"/>
      <c r="AI67" s="71"/>
      <c r="AJ67" s="71"/>
      <c r="AK67" s="71"/>
      <c r="AL67" s="71"/>
      <c r="AM67" s="71"/>
      <c r="AN67" s="71"/>
      <c r="AO67" s="74">
        <v>1660</v>
      </c>
      <c r="AP67" s="74"/>
      <c r="AQ67" s="74"/>
      <c r="AR67" s="74"/>
      <c r="AS67" s="74"/>
      <c r="AT67" s="74"/>
      <c r="AU67" s="74"/>
      <c r="AV67" s="74"/>
      <c r="AW67" s="74"/>
      <c r="AX67" s="74"/>
      <c r="AY67" s="74"/>
      <c r="AZ67" s="74"/>
      <c r="BA67" s="74"/>
      <c r="BB67" s="74"/>
      <c r="BC67" s="74"/>
      <c r="BD67" s="74"/>
      <c r="BE67" s="74"/>
      <c r="BF67" s="74"/>
      <c r="BG67" s="74"/>
      <c r="BH67" s="74"/>
      <c r="BI67" s="34"/>
      <c r="BJ67" s="32"/>
      <c r="BK67" s="32"/>
      <c r="BL67" s="32"/>
      <c r="BM67" s="32"/>
      <c r="BN67" s="32"/>
      <c r="BO67" s="32"/>
      <c r="BP67" s="32"/>
      <c r="BQ67" s="32"/>
      <c r="BR67" s="10"/>
    </row>
    <row r="68" spans="1:70" ht="7.5" customHeight="1">
      <c r="A68" s="8"/>
      <c r="B68" s="8"/>
      <c r="C68" s="81" t="s">
        <v>2136</v>
      </c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3"/>
      <c r="AF68" s="72"/>
      <c r="AG68" s="72"/>
      <c r="AH68" s="72"/>
      <c r="AI68" s="72"/>
      <c r="AJ68" s="72"/>
      <c r="AK68" s="72"/>
      <c r="AL68" s="72"/>
      <c r="AM68" s="72"/>
      <c r="AN68" s="72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34"/>
      <c r="BJ68" s="32"/>
      <c r="BK68" s="32"/>
      <c r="BL68" s="32"/>
      <c r="BM68" s="32"/>
      <c r="BN68" s="32"/>
      <c r="BO68" s="32"/>
      <c r="BP68" s="32"/>
      <c r="BQ68" s="32"/>
      <c r="BR68" s="10"/>
    </row>
    <row r="69" spans="1:70" ht="7.5" customHeight="1">
      <c r="A69" s="8"/>
      <c r="B69" s="8"/>
      <c r="C69" s="84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6"/>
      <c r="AF69" s="72"/>
      <c r="AG69" s="72"/>
      <c r="AH69" s="72"/>
      <c r="AI69" s="72"/>
      <c r="AJ69" s="72"/>
      <c r="AK69" s="72"/>
      <c r="AL69" s="72"/>
      <c r="AM69" s="72"/>
      <c r="AN69" s="72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34"/>
      <c r="BJ69" s="32"/>
      <c r="BK69" s="32"/>
      <c r="BL69" s="32"/>
      <c r="BM69" s="32"/>
      <c r="BN69" s="32"/>
      <c r="BO69" s="32"/>
      <c r="BP69" s="32"/>
      <c r="BQ69" s="32"/>
      <c r="BR69" s="10"/>
    </row>
    <row r="70" spans="1:70" ht="7.5" customHeight="1" thickBot="1">
      <c r="A70" s="8"/>
      <c r="B70" s="8"/>
      <c r="C70" s="87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9"/>
      <c r="AF70" s="72"/>
      <c r="AG70" s="72"/>
      <c r="AH70" s="72"/>
      <c r="AI70" s="72"/>
      <c r="AJ70" s="72"/>
      <c r="AK70" s="72"/>
      <c r="AL70" s="72"/>
      <c r="AM70" s="72"/>
      <c r="AN70" s="72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34"/>
      <c r="BJ70" s="32"/>
      <c r="BK70" s="32"/>
      <c r="BL70" s="32"/>
      <c r="BM70" s="32"/>
      <c r="BN70" s="32"/>
      <c r="BO70" s="32"/>
      <c r="BP70" s="32"/>
      <c r="BQ70" s="32"/>
      <c r="BR70" s="10"/>
    </row>
    <row r="71" spans="1:70" ht="7.5" customHeight="1" thickBot="1">
      <c r="A71" s="8"/>
      <c r="B71" s="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73"/>
      <c r="AG71" s="73"/>
      <c r="AH71" s="73"/>
      <c r="AI71" s="73"/>
      <c r="AJ71" s="73"/>
      <c r="AK71" s="73"/>
      <c r="AL71" s="73"/>
      <c r="AM71" s="73"/>
      <c r="AN71" s="73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34"/>
      <c r="BJ71" s="32"/>
      <c r="BK71" s="32"/>
      <c r="BL71" s="32"/>
      <c r="BM71" s="32"/>
      <c r="BN71" s="32"/>
      <c r="BO71" s="32"/>
      <c r="BP71" s="32"/>
      <c r="BQ71" s="32"/>
      <c r="BR71" s="10"/>
    </row>
    <row r="72" spans="1:70" ht="7.5" customHeight="1">
      <c r="A72" s="8"/>
      <c r="B72" s="8"/>
      <c r="C72" s="90" t="s">
        <v>2104</v>
      </c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11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77">
        <v>43406</v>
      </c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9">
        <v>20210110</v>
      </c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  <c r="BI72" s="34"/>
      <c r="BJ72" s="32"/>
      <c r="BK72" s="32"/>
      <c r="BL72" s="32"/>
      <c r="BM72" s="32"/>
      <c r="BN72" s="32"/>
      <c r="BO72" s="32"/>
      <c r="BP72" s="32"/>
      <c r="BQ72" s="32"/>
      <c r="BR72" s="10"/>
    </row>
    <row r="73" spans="1:70" ht="7.5" customHeight="1" thickBot="1">
      <c r="A73" s="8"/>
      <c r="B73" s="8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11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80"/>
      <c r="AU73" s="80"/>
      <c r="AV73" s="80"/>
      <c r="AW73" s="80"/>
      <c r="AX73" s="80"/>
      <c r="AY73" s="80"/>
      <c r="AZ73" s="80"/>
      <c r="BA73" s="80"/>
      <c r="BB73" s="80"/>
      <c r="BC73" s="80"/>
      <c r="BD73" s="80"/>
      <c r="BE73" s="80"/>
      <c r="BF73" s="80"/>
      <c r="BG73" s="80"/>
      <c r="BH73" s="80"/>
      <c r="BI73" s="34"/>
      <c r="BJ73" s="32"/>
      <c r="BK73" s="32"/>
      <c r="BL73" s="32"/>
      <c r="BM73" s="32"/>
      <c r="BN73" s="32"/>
      <c r="BO73" s="32"/>
      <c r="BP73" s="32"/>
      <c r="BQ73" s="32"/>
      <c r="BR73" s="10"/>
    </row>
    <row r="74" spans="1:70" ht="7.5" customHeight="1">
      <c r="A74" s="13"/>
      <c r="B74" s="13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22"/>
      <c r="BI74" s="14"/>
      <c r="BJ74" s="14"/>
      <c r="BK74" s="14"/>
      <c r="BL74" s="14"/>
      <c r="BM74" s="14"/>
      <c r="BN74" s="14"/>
      <c r="BO74" s="14"/>
      <c r="BP74" s="14"/>
      <c r="BQ74" s="14"/>
      <c r="BR74" s="15"/>
    </row>
    <row r="75" spans="1:70" ht="7.5" customHeight="1">
      <c r="A75" s="8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6"/>
    </row>
    <row r="76" spans="1:70" ht="7.5" customHeight="1">
      <c r="A76" s="8"/>
      <c r="B76" s="49" t="s">
        <v>2045</v>
      </c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32"/>
      <c r="BJ76" s="32"/>
      <c r="BK76" s="32"/>
      <c r="BL76" s="32"/>
      <c r="BM76" s="32"/>
      <c r="BN76" s="32"/>
      <c r="BO76" s="32"/>
      <c r="BP76" s="32"/>
      <c r="BQ76" s="32"/>
      <c r="BR76" s="10"/>
    </row>
    <row r="77" spans="1:70" ht="7.5" customHeight="1">
      <c r="A77" s="8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32"/>
      <c r="BJ77" s="32"/>
      <c r="BK77" s="32"/>
      <c r="BL77" s="32"/>
      <c r="BM77" s="32"/>
      <c r="BN77" s="32"/>
      <c r="BO77" s="32"/>
      <c r="BP77" s="32"/>
      <c r="BQ77" s="32"/>
      <c r="BR77" s="10"/>
    </row>
    <row r="78" spans="1:70" ht="7.5" customHeight="1">
      <c r="A78" s="8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32"/>
      <c r="BJ78" s="32"/>
      <c r="BK78" s="32"/>
      <c r="BL78" s="32"/>
      <c r="BM78" s="32"/>
      <c r="BN78" s="32"/>
      <c r="BO78" s="32"/>
      <c r="BP78" s="32"/>
      <c r="BQ78" s="32"/>
      <c r="BR78" s="10"/>
    </row>
    <row r="79" spans="1:70" ht="7.5" customHeight="1">
      <c r="A79" s="8"/>
      <c r="B79" s="50" t="str">
        <f>IF(VLOOKUP($B$76,Veriler!$A:$Y,2,)&lt;&gt;"",VLOOKUP($B$76,Veriler!$A:$Y,2,),"")</f>
        <v>8 KG ÇAMAŞIR MAKİNESİ</v>
      </c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32"/>
      <c r="BJ79" s="32"/>
      <c r="BK79" s="32"/>
      <c r="BL79" s="32"/>
      <c r="BM79" s="32"/>
      <c r="BN79" s="32"/>
      <c r="BO79" s="32"/>
      <c r="BP79" s="32"/>
      <c r="BQ79" s="32"/>
      <c r="BR79" s="10"/>
    </row>
    <row r="80" spans="1:70" ht="7.5" customHeight="1">
      <c r="A80" s="8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32"/>
      <c r="BJ80" s="32"/>
      <c r="BK80" s="32"/>
      <c r="BL80" s="32"/>
      <c r="BM80" s="32"/>
      <c r="BN80" s="32"/>
      <c r="BO80" s="32"/>
      <c r="BP80" s="32"/>
      <c r="BQ80" s="32"/>
      <c r="BR80" s="10"/>
    </row>
    <row r="81" spans="1:70" ht="7.5" customHeight="1">
      <c r="A81" s="8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32"/>
      <c r="BJ81" s="32"/>
      <c r="BK81" s="32"/>
      <c r="BL81" s="32"/>
      <c r="BM81" s="32"/>
      <c r="BN81" s="32"/>
      <c r="BO81" s="32"/>
      <c r="BP81" s="32"/>
      <c r="BQ81" s="32"/>
      <c r="BR81" s="10"/>
    </row>
    <row r="82" spans="1:70" ht="7.5" customHeight="1">
      <c r="A82" s="8"/>
      <c r="B82" s="52" t="str">
        <f>IF(VLOOKUP($B$76,Veriler!$A:$Y,3,)&lt;&gt;"",VLOOKUP($B$76,Veriler!$A:$Y,3,),"")</f>
        <v>8 kg yıkama kapasitesi</v>
      </c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32"/>
      <c r="AF82" s="52" t="str">
        <f>IF(VLOOKUP($B$76,Veriler!$A:$Y,4,)&lt;&gt;"",VLOOKUP($B$76,Veriler!$A:$Y,4,),"")</f>
        <v>A+++ Enerji Sınıfı</v>
      </c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11"/>
      <c r="BJ82" s="32"/>
      <c r="BK82" s="32"/>
      <c r="BL82" s="32"/>
      <c r="BM82" s="32"/>
      <c r="BN82" s="32"/>
      <c r="BO82" s="32"/>
      <c r="BP82" s="32"/>
      <c r="BQ82" s="32"/>
      <c r="BR82" s="10"/>
    </row>
    <row r="83" spans="1:70" ht="7.5" customHeight="1">
      <c r="A83" s="1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3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11"/>
      <c r="BJ83" s="32"/>
      <c r="BK83" s="32"/>
      <c r="BL83" s="32"/>
      <c r="BM83" s="32"/>
      <c r="BN83" s="32"/>
      <c r="BO83" s="32"/>
      <c r="BP83" s="32"/>
      <c r="BQ83" s="32"/>
      <c r="BR83" s="10"/>
    </row>
    <row r="84" spans="1:70" ht="7.5" customHeight="1">
      <c r="A84" s="8"/>
      <c r="B84" s="52" t="str">
        <f>IF(VLOOKUP($B$76,Veriler!$A:$Y,5,)&lt;&gt;"",VLOOKUP($B$76,Veriler!$A:$Y,5,),"")</f>
        <v>Beyaz</v>
      </c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32"/>
      <c r="AF84" s="52" t="str">
        <f>IF(VLOOKUP($B$76,Veriler!$A:$Y,6,)&lt;&gt;"",VLOOKUP($B$76,Veriler!$A:$Y,6,),"")</f>
        <v>15 dk. hızlı yıkama programı</v>
      </c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32"/>
      <c r="BJ84" s="32"/>
      <c r="BK84" s="32"/>
      <c r="BL84" s="32"/>
      <c r="BM84" s="32"/>
      <c r="BN84" s="32"/>
      <c r="BO84" s="32"/>
      <c r="BP84" s="32"/>
      <c r="BQ84" s="32"/>
      <c r="BR84" s="10"/>
    </row>
    <row r="85" spans="1:70" ht="7.5" customHeight="1">
      <c r="A85" s="8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3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32"/>
      <c r="BJ85" s="32"/>
      <c r="BK85" s="32"/>
      <c r="BL85" s="32"/>
      <c r="BM85" s="32"/>
      <c r="BN85" s="32"/>
      <c r="BO85" s="32"/>
      <c r="BP85" s="32"/>
      <c r="BQ85" s="32"/>
      <c r="BR85" s="10"/>
    </row>
    <row r="86" spans="1:70" ht="7.5" customHeight="1">
      <c r="A86" s="8"/>
      <c r="B86" s="52" t="str">
        <f>IF(VLOOKUP($B$76,Veriler!$A:$Y,7,)&lt;&gt;"",VLOOKUP($B$76,Veriler!$A:$Y,7,),"")</f>
        <v>1000 devir sıkma kapasitesi</v>
      </c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32"/>
      <c r="AF86" s="52" t="str">
        <f>IF(VLOOKUP($B$76,Veriler!$A:$Y,8,)&lt;&gt;"",VLOOKUP($B$76,Veriler!$A:$Y,8,),"")</f>
        <v>Bumerang gövde</v>
      </c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32"/>
      <c r="BJ86" s="32"/>
      <c r="BK86" s="32"/>
      <c r="BL86" s="32"/>
      <c r="BM86" s="32"/>
      <c r="BN86" s="32"/>
      <c r="BO86" s="32"/>
      <c r="BP86" s="32"/>
      <c r="BQ86" s="32"/>
      <c r="BR86" s="10"/>
    </row>
    <row r="87" spans="1:70" ht="7.5" customHeight="1">
      <c r="A87" s="8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3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32"/>
      <c r="BJ87" s="32"/>
      <c r="BK87" s="32"/>
      <c r="BL87" s="32"/>
      <c r="BM87" s="32"/>
      <c r="BN87" s="32"/>
      <c r="BO87" s="32"/>
      <c r="BP87" s="32"/>
      <c r="BQ87" s="32"/>
      <c r="BR87" s="10"/>
    </row>
    <row r="88" spans="1:70" ht="7.5" customHeight="1">
      <c r="A88" s="8"/>
      <c r="B88" s="52" t="str">
        <f>IF(VLOOKUP($B$76,Veriler!$A:$Y,9,)&lt;&gt;"",VLOOKUP($B$76,Veriler!$A:$Y,9,),"")</f>
        <v>İnci kazan</v>
      </c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32"/>
      <c r="AF88" s="52" t="str">
        <f>IF(VLOOKUP($B$76,Veriler!$A:$Y,10,)&lt;&gt;"",VLOOKUP($B$76,Veriler!$A:$Y,10,),"")</f>
        <v>LED Ekran</v>
      </c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32"/>
      <c r="BJ88" s="32"/>
      <c r="BK88" s="32"/>
      <c r="BL88" s="32"/>
      <c r="BM88" s="32"/>
      <c r="BN88" s="32"/>
      <c r="BO88" s="32"/>
      <c r="BP88" s="32"/>
      <c r="BQ88" s="32"/>
      <c r="BR88" s="10"/>
    </row>
    <row r="89" spans="1:70" ht="7.5" customHeight="1">
      <c r="A89" s="8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3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32"/>
      <c r="BJ89" s="32"/>
      <c r="BK89" s="32"/>
      <c r="BL89" s="32"/>
      <c r="BM89" s="32"/>
      <c r="BN89" s="32"/>
      <c r="BO89" s="32"/>
      <c r="BP89" s="32"/>
      <c r="BQ89" s="32"/>
      <c r="BR89" s="10"/>
    </row>
    <row r="90" spans="1:70" ht="7.5" customHeight="1">
      <c r="A90" s="8"/>
      <c r="B90" s="52" t="str">
        <f>IF(VLOOKUP($B$76,Veriler!$A:$Y,11,)&lt;&gt;"",VLOOKUP($B$76,Veriler!$A:$Y,11,),"")</f>
        <v>Twinjet Plus teknolojisi</v>
      </c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32"/>
      <c r="AF90" s="52" t="str">
        <f>IF(VLOOKUP($B$76,Veriler!$A:$Y,12,)&lt;&gt;"",VLOOKUP($B$76,Veriler!$A:$Y,12,),"")</f>
        <v>Alerji uzmanı programı</v>
      </c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32"/>
      <c r="BJ90" s="32"/>
      <c r="BK90" s="32"/>
      <c r="BL90" s="32"/>
      <c r="BM90" s="32"/>
      <c r="BN90" s="32"/>
      <c r="BO90" s="32"/>
      <c r="BP90" s="32"/>
      <c r="BQ90" s="32"/>
      <c r="BR90" s="10"/>
    </row>
    <row r="91" spans="1:70" ht="7.5" customHeight="1">
      <c r="A91" s="8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3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32"/>
      <c r="BJ91" s="32"/>
      <c r="BK91" s="32"/>
      <c r="BL91" s="32"/>
      <c r="BM91" s="32"/>
      <c r="BN91" s="32"/>
      <c r="BO91" s="32"/>
      <c r="BP91" s="32"/>
      <c r="BQ91" s="32"/>
      <c r="BR91" s="10"/>
    </row>
    <row r="92" spans="1:70" ht="7.5" customHeight="1">
      <c r="A92" s="8"/>
      <c r="B92" s="52" t="str">
        <f>IF(VLOOKUP($B$76,Veriler!$A:$Y,13,)&lt;&gt;"",VLOOKUP($B$76,Veriler!$A:$Y,13,),"")</f>
        <v>Kireç kalkanı</v>
      </c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32"/>
      <c r="AF92" s="52" t="str">
        <f>IF(VLOOKUP($B$40,Veriler!$A:$Y,14,)&lt;&gt;"",VLOOKUP($B$40,Veriler!$A:$Y,14,),"")</f>
        <v/>
      </c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32"/>
      <c r="BJ92" s="32"/>
      <c r="BK92" s="32"/>
      <c r="BL92" s="32"/>
      <c r="BM92" s="32"/>
      <c r="BN92" s="32"/>
      <c r="BO92" s="32"/>
      <c r="BP92" s="32"/>
      <c r="BQ92" s="32"/>
      <c r="BR92" s="10"/>
    </row>
    <row r="93" spans="1:70" ht="7.5" customHeight="1">
      <c r="A93" s="8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3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32"/>
      <c r="BJ93" s="32"/>
      <c r="BK93" s="32"/>
      <c r="BL93" s="32"/>
      <c r="BM93" s="32"/>
      <c r="BN93" s="32"/>
      <c r="BO93" s="32"/>
      <c r="BP93" s="32"/>
      <c r="BQ93" s="32"/>
      <c r="BR93" s="10"/>
    </row>
    <row r="94" spans="1:70" ht="7.5" customHeight="1">
      <c r="A94" s="8"/>
      <c r="B94" s="52" t="str">
        <f>IF(VLOOKUP($B$40,Veriler!$A:$Y,15,)&lt;&gt;"",VLOOKUP($B$40,Veriler!$A:$Y,15,),"")</f>
        <v/>
      </c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32"/>
      <c r="AF94" s="52" t="str">
        <f>IF(VLOOKUP($B$40,Veriler!$A:$Y,16,)&lt;&gt;"",VLOOKUP($B$40,Veriler!$A:$Y,16,),"")</f>
        <v/>
      </c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32"/>
      <c r="BJ94" s="32"/>
      <c r="BK94" s="32"/>
      <c r="BL94" s="32"/>
      <c r="BM94" s="32"/>
      <c r="BN94" s="32"/>
      <c r="BO94" s="32"/>
      <c r="BP94" s="32"/>
      <c r="BQ94" s="32"/>
      <c r="BR94" s="10"/>
    </row>
    <row r="95" spans="1:70" ht="7.5" customHeight="1" thickBot="1">
      <c r="A95" s="8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3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32"/>
      <c r="BJ95" s="32"/>
      <c r="BK95" s="32"/>
      <c r="BL95" s="32"/>
      <c r="BM95" s="32"/>
      <c r="BN95" s="32"/>
      <c r="BO95" s="32"/>
      <c r="BP95" s="32"/>
      <c r="BQ95" s="32"/>
      <c r="BR95" s="10"/>
    </row>
    <row r="96" spans="1:70" ht="7.5" customHeight="1" thickBot="1">
      <c r="A96" s="8"/>
      <c r="B96" s="8"/>
      <c r="C96" s="62" t="s">
        <v>2134</v>
      </c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4"/>
      <c r="AF96" s="11" t="str">
        <f>IF(VLOOKUP($B$4,Veriler!$A:$Y,18,)&lt;&gt;"",VLOOKUP($B$4,Veriler!$A:$Y,18,),"")</f>
        <v/>
      </c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34"/>
      <c r="BJ96" s="32"/>
      <c r="BK96" s="32"/>
      <c r="BL96" s="32"/>
      <c r="BM96" s="32"/>
      <c r="BN96" s="32"/>
      <c r="BO96" s="32"/>
      <c r="BP96" s="32"/>
      <c r="BQ96" s="32"/>
      <c r="BR96" s="10"/>
    </row>
    <row r="97" spans="1:70" ht="7.5" customHeight="1">
      <c r="A97" s="8"/>
      <c r="B97" s="8"/>
      <c r="C97" s="65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7"/>
      <c r="AF97" s="53">
        <v>2419</v>
      </c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5"/>
      <c r="BI97" s="34"/>
      <c r="BJ97" s="32"/>
      <c r="BK97" s="32"/>
      <c r="BL97" s="32"/>
      <c r="BM97" s="32"/>
      <c r="BN97" s="32"/>
      <c r="BO97" s="32"/>
      <c r="BP97" s="32"/>
      <c r="BQ97" s="32"/>
      <c r="BR97" s="10"/>
    </row>
    <row r="98" spans="1:70" ht="7.5" customHeight="1" thickBot="1">
      <c r="A98" s="12"/>
      <c r="B98" s="12"/>
      <c r="C98" s="68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70"/>
      <c r="AF98" s="56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  <c r="BH98" s="58"/>
      <c r="BI98" s="34"/>
      <c r="BJ98" s="32"/>
      <c r="BK98" s="32"/>
      <c r="BL98" s="32"/>
      <c r="BM98" s="32"/>
      <c r="BN98" s="32"/>
      <c r="BO98" s="32"/>
      <c r="BP98" s="32"/>
      <c r="BQ98" s="32"/>
      <c r="BR98" s="10"/>
    </row>
    <row r="99" spans="1:70" ht="7.5" customHeight="1" thickBot="1">
      <c r="A99" s="12"/>
      <c r="B99" s="12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56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8"/>
      <c r="BI99" s="34"/>
      <c r="BJ99" s="32"/>
      <c r="BK99" s="32"/>
      <c r="BL99" s="32"/>
      <c r="BM99" s="32"/>
      <c r="BN99" s="32"/>
      <c r="BO99" s="32"/>
      <c r="BP99" s="32"/>
      <c r="BQ99" s="32"/>
      <c r="BR99" s="10"/>
    </row>
    <row r="100" spans="1:70" ht="7.5" customHeight="1">
      <c r="A100" s="8"/>
      <c r="B100" s="8"/>
      <c r="C100" s="62" t="s">
        <v>2135</v>
      </c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4"/>
      <c r="AF100" s="56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  <c r="AT100" s="57"/>
      <c r="AU100" s="57"/>
      <c r="AV100" s="57"/>
      <c r="AW100" s="57"/>
      <c r="AX100" s="57"/>
      <c r="AY100" s="57"/>
      <c r="AZ100" s="57"/>
      <c r="BA100" s="57"/>
      <c r="BB100" s="57"/>
      <c r="BC100" s="57"/>
      <c r="BD100" s="57"/>
      <c r="BE100" s="57"/>
      <c r="BF100" s="57"/>
      <c r="BG100" s="57"/>
      <c r="BH100" s="58"/>
      <c r="BI100" s="34"/>
      <c r="BJ100" s="32"/>
      <c r="BK100" s="32"/>
      <c r="BL100" s="32"/>
      <c r="BM100" s="32"/>
      <c r="BN100" s="32"/>
      <c r="BO100" s="32"/>
      <c r="BP100" s="32"/>
      <c r="BQ100" s="32"/>
      <c r="BR100" s="10"/>
    </row>
    <row r="101" spans="1:70" ht="7.5" customHeight="1" thickBot="1">
      <c r="A101" s="8"/>
      <c r="B101" s="8"/>
      <c r="C101" s="65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7"/>
      <c r="AF101" s="59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0"/>
      <c r="BD101" s="60"/>
      <c r="BE101" s="60"/>
      <c r="BF101" s="60"/>
      <c r="BG101" s="60"/>
      <c r="BH101" s="61"/>
      <c r="BI101" s="34"/>
      <c r="BJ101" s="32"/>
      <c r="BK101" s="32"/>
      <c r="BL101" s="32"/>
      <c r="BM101" s="32"/>
      <c r="BN101" s="32"/>
      <c r="BO101" s="32"/>
      <c r="BP101" s="32"/>
      <c r="BQ101" s="32"/>
      <c r="BR101" s="10"/>
    </row>
    <row r="102" spans="1:70" ht="7.5" customHeight="1" thickBot="1">
      <c r="A102" s="8"/>
      <c r="B102" s="8"/>
      <c r="C102" s="68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70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4"/>
      <c r="BI102" s="34"/>
      <c r="BJ102" s="32"/>
      <c r="BK102" s="32"/>
      <c r="BL102" s="32"/>
      <c r="BM102" s="32"/>
      <c r="BN102" s="32"/>
      <c r="BO102" s="32"/>
      <c r="BP102" s="32"/>
      <c r="BQ102" s="32"/>
      <c r="BR102" s="10"/>
    </row>
    <row r="103" spans="1:70" ht="7.5" customHeight="1" thickBot="1">
      <c r="A103" s="8"/>
      <c r="B103" s="8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71" t="s">
        <v>2105</v>
      </c>
      <c r="AG103" s="71"/>
      <c r="AH103" s="71"/>
      <c r="AI103" s="71"/>
      <c r="AJ103" s="71"/>
      <c r="AK103" s="71"/>
      <c r="AL103" s="71"/>
      <c r="AM103" s="71"/>
      <c r="AN103" s="71"/>
      <c r="AO103" s="74">
        <v>2199</v>
      </c>
      <c r="AP103" s="74"/>
      <c r="AQ103" s="74"/>
      <c r="AR103" s="74"/>
      <c r="AS103" s="74"/>
      <c r="AT103" s="74"/>
      <c r="AU103" s="74"/>
      <c r="AV103" s="74"/>
      <c r="AW103" s="74"/>
      <c r="AX103" s="74"/>
      <c r="AY103" s="74"/>
      <c r="AZ103" s="74"/>
      <c r="BA103" s="74"/>
      <c r="BB103" s="74"/>
      <c r="BC103" s="74"/>
      <c r="BD103" s="74"/>
      <c r="BE103" s="74"/>
      <c r="BF103" s="74"/>
      <c r="BG103" s="74"/>
      <c r="BH103" s="74"/>
      <c r="BI103" s="34"/>
      <c r="BJ103" s="32"/>
      <c r="BK103" s="32"/>
      <c r="BL103" s="32"/>
      <c r="BM103" s="32"/>
      <c r="BN103" s="32"/>
      <c r="BO103" s="32"/>
      <c r="BP103" s="32"/>
      <c r="BQ103" s="32"/>
      <c r="BR103" s="10"/>
    </row>
    <row r="104" spans="1:70" ht="7.5" customHeight="1">
      <c r="A104" s="8"/>
      <c r="B104" s="8"/>
      <c r="C104" s="81" t="s">
        <v>2136</v>
      </c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83"/>
      <c r="AF104" s="72"/>
      <c r="AG104" s="72"/>
      <c r="AH104" s="72"/>
      <c r="AI104" s="72"/>
      <c r="AJ104" s="72"/>
      <c r="AK104" s="72"/>
      <c r="AL104" s="72"/>
      <c r="AM104" s="72"/>
      <c r="AN104" s="72"/>
      <c r="AO104" s="75"/>
      <c r="AP104" s="75"/>
      <c r="AQ104" s="75"/>
      <c r="AR104" s="75"/>
      <c r="AS104" s="75"/>
      <c r="AT104" s="75"/>
      <c r="AU104" s="75"/>
      <c r="AV104" s="75"/>
      <c r="AW104" s="75"/>
      <c r="AX104" s="75"/>
      <c r="AY104" s="75"/>
      <c r="AZ104" s="75"/>
      <c r="BA104" s="75"/>
      <c r="BB104" s="75"/>
      <c r="BC104" s="75"/>
      <c r="BD104" s="75"/>
      <c r="BE104" s="75"/>
      <c r="BF104" s="75"/>
      <c r="BG104" s="75"/>
      <c r="BH104" s="75"/>
      <c r="BI104" s="34"/>
      <c r="BJ104" s="32"/>
      <c r="BK104" s="32"/>
      <c r="BL104" s="32"/>
      <c r="BM104" s="32"/>
      <c r="BN104" s="32"/>
      <c r="BO104" s="32"/>
      <c r="BP104" s="32"/>
      <c r="BQ104" s="32"/>
      <c r="BR104" s="10"/>
    </row>
    <row r="105" spans="1:70" ht="7.5" customHeight="1">
      <c r="A105" s="8"/>
      <c r="B105" s="8"/>
      <c r="C105" s="84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  <c r="AD105" s="85"/>
      <c r="AE105" s="86"/>
      <c r="AF105" s="72"/>
      <c r="AG105" s="72"/>
      <c r="AH105" s="72"/>
      <c r="AI105" s="72"/>
      <c r="AJ105" s="72"/>
      <c r="AK105" s="72"/>
      <c r="AL105" s="72"/>
      <c r="AM105" s="72"/>
      <c r="AN105" s="72"/>
      <c r="AO105" s="75"/>
      <c r="AP105" s="75"/>
      <c r="AQ105" s="75"/>
      <c r="AR105" s="75"/>
      <c r="AS105" s="75"/>
      <c r="AT105" s="75"/>
      <c r="AU105" s="75"/>
      <c r="AV105" s="75"/>
      <c r="AW105" s="75"/>
      <c r="AX105" s="75"/>
      <c r="AY105" s="75"/>
      <c r="AZ105" s="75"/>
      <c r="BA105" s="75"/>
      <c r="BB105" s="75"/>
      <c r="BC105" s="75"/>
      <c r="BD105" s="75"/>
      <c r="BE105" s="75"/>
      <c r="BF105" s="75"/>
      <c r="BG105" s="75"/>
      <c r="BH105" s="75"/>
      <c r="BI105" s="34"/>
      <c r="BJ105" s="32"/>
      <c r="BK105" s="32"/>
      <c r="BL105" s="32"/>
      <c r="BM105" s="32"/>
      <c r="BN105" s="32"/>
      <c r="BO105" s="32"/>
      <c r="BP105" s="32"/>
      <c r="BQ105" s="32"/>
      <c r="BR105" s="10"/>
    </row>
    <row r="106" spans="1:70" ht="7.5" customHeight="1" thickBot="1">
      <c r="A106" s="8"/>
      <c r="B106" s="8"/>
      <c r="C106" s="87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8"/>
      <c r="AE106" s="89"/>
      <c r="AF106" s="72"/>
      <c r="AG106" s="72"/>
      <c r="AH106" s="72"/>
      <c r="AI106" s="72"/>
      <c r="AJ106" s="72"/>
      <c r="AK106" s="72"/>
      <c r="AL106" s="72"/>
      <c r="AM106" s="72"/>
      <c r="AN106" s="72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  <c r="AY106" s="75"/>
      <c r="AZ106" s="75"/>
      <c r="BA106" s="75"/>
      <c r="BB106" s="75"/>
      <c r="BC106" s="75"/>
      <c r="BD106" s="75"/>
      <c r="BE106" s="75"/>
      <c r="BF106" s="75"/>
      <c r="BG106" s="75"/>
      <c r="BH106" s="75"/>
      <c r="BI106" s="34"/>
      <c r="BJ106" s="32"/>
      <c r="BK106" s="32"/>
      <c r="BL106" s="32"/>
      <c r="BM106" s="32"/>
      <c r="BN106" s="32"/>
      <c r="BO106" s="32"/>
      <c r="BP106" s="32"/>
      <c r="BQ106" s="32"/>
      <c r="BR106" s="10"/>
    </row>
    <row r="107" spans="1:70" ht="7.5" customHeight="1" thickBot="1">
      <c r="A107" s="8"/>
      <c r="B107" s="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73"/>
      <c r="AG107" s="73"/>
      <c r="AH107" s="73"/>
      <c r="AI107" s="73"/>
      <c r="AJ107" s="73"/>
      <c r="AK107" s="73"/>
      <c r="AL107" s="73"/>
      <c r="AM107" s="73"/>
      <c r="AN107" s="73"/>
      <c r="AO107" s="76"/>
      <c r="AP107" s="76"/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  <c r="BH107" s="76"/>
      <c r="BI107" s="34"/>
      <c r="BJ107" s="32"/>
      <c r="BK107" s="32"/>
      <c r="BL107" s="32"/>
      <c r="BM107" s="32"/>
      <c r="BN107" s="32"/>
      <c r="BO107" s="32"/>
      <c r="BP107" s="32"/>
      <c r="BQ107" s="32"/>
      <c r="BR107" s="10"/>
    </row>
    <row r="108" spans="1:70" ht="7.5" customHeight="1">
      <c r="A108" s="8"/>
      <c r="B108" s="8"/>
      <c r="C108" s="90" t="s">
        <v>2104</v>
      </c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11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77">
        <v>43406</v>
      </c>
      <c r="AG108" s="77"/>
      <c r="AH108" s="77"/>
      <c r="AI108" s="77"/>
      <c r="AJ108" s="77"/>
      <c r="AK108" s="77"/>
      <c r="AL108" s="77"/>
      <c r="AM108" s="77"/>
      <c r="AN108" s="77"/>
      <c r="AO108" s="77"/>
      <c r="AP108" s="77"/>
      <c r="AQ108" s="77"/>
      <c r="AR108" s="77"/>
      <c r="AS108" s="77"/>
      <c r="AT108" s="79">
        <v>20210111</v>
      </c>
      <c r="AU108" s="79"/>
      <c r="AV108" s="79"/>
      <c r="AW108" s="79"/>
      <c r="AX108" s="79"/>
      <c r="AY108" s="79"/>
      <c r="AZ108" s="79"/>
      <c r="BA108" s="79"/>
      <c r="BB108" s="79"/>
      <c r="BC108" s="79"/>
      <c r="BD108" s="79"/>
      <c r="BE108" s="79"/>
      <c r="BF108" s="79"/>
      <c r="BG108" s="79"/>
      <c r="BH108" s="79"/>
      <c r="BI108" s="34"/>
      <c r="BJ108" s="32"/>
      <c r="BK108" s="32"/>
      <c r="BL108" s="32"/>
      <c r="BM108" s="32"/>
      <c r="BN108" s="32"/>
      <c r="BO108" s="32"/>
      <c r="BP108" s="32"/>
      <c r="BQ108" s="32"/>
      <c r="BR108" s="10"/>
    </row>
    <row r="109" spans="1:70" ht="7.5" customHeight="1" thickBot="1">
      <c r="A109" s="8"/>
      <c r="B109" s="8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11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78"/>
      <c r="AG109" s="78"/>
      <c r="AH109" s="78"/>
      <c r="AI109" s="78"/>
      <c r="AJ109" s="78"/>
      <c r="AK109" s="78"/>
      <c r="AL109" s="78"/>
      <c r="AM109" s="78"/>
      <c r="AN109" s="78"/>
      <c r="AO109" s="78"/>
      <c r="AP109" s="78"/>
      <c r="AQ109" s="78"/>
      <c r="AR109" s="78"/>
      <c r="AS109" s="78"/>
      <c r="AT109" s="80"/>
      <c r="AU109" s="80"/>
      <c r="AV109" s="80"/>
      <c r="AW109" s="80"/>
      <c r="AX109" s="80"/>
      <c r="AY109" s="80"/>
      <c r="AZ109" s="80"/>
      <c r="BA109" s="80"/>
      <c r="BB109" s="80"/>
      <c r="BC109" s="80"/>
      <c r="BD109" s="80"/>
      <c r="BE109" s="80"/>
      <c r="BF109" s="80"/>
      <c r="BG109" s="80"/>
      <c r="BH109" s="80"/>
      <c r="BI109" s="34"/>
      <c r="BJ109" s="32"/>
      <c r="BK109" s="32"/>
      <c r="BL109" s="32"/>
      <c r="BM109" s="32"/>
      <c r="BN109" s="32"/>
      <c r="BO109" s="32"/>
      <c r="BP109" s="32"/>
      <c r="BQ109" s="32"/>
      <c r="BR109" s="10"/>
    </row>
    <row r="110" spans="1:70" ht="7.5" customHeight="1">
      <c r="A110" s="13"/>
      <c r="B110" s="13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22"/>
      <c r="BI110" s="14"/>
      <c r="BJ110" s="14"/>
      <c r="BK110" s="14"/>
      <c r="BL110" s="14"/>
      <c r="BM110" s="14"/>
      <c r="BN110" s="14"/>
      <c r="BO110" s="14"/>
      <c r="BP110" s="14"/>
      <c r="BQ110" s="14"/>
      <c r="BR110" s="15"/>
    </row>
  </sheetData>
  <mergeCells count="75">
    <mergeCell ref="AF103:AN107"/>
    <mergeCell ref="AO103:BH107"/>
    <mergeCell ref="AF108:AS109"/>
    <mergeCell ref="AT108:BH109"/>
    <mergeCell ref="C96:AE98"/>
    <mergeCell ref="C100:AE102"/>
    <mergeCell ref="C104:AE106"/>
    <mergeCell ref="C108:P109"/>
    <mergeCell ref="B92:AD93"/>
    <mergeCell ref="AF92:BH93"/>
    <mergeCell ref="B94:AD95"/>
    <mergeCell ref="AF94:BH95"/>
    <mergeCell ref="AF97:BH101"/>
    <mergeCell ref="B86:AD87"/>
    <mergeCell ref="AF86:BH87"/>
    <mergeCell ref="B88:AD89"/>
    <mergeCell ref="AF88:BH89"/>
    <mergeCell ref="B90:AD91"/>
    <mergeCell ref="AF90:BH91"/>
    <mergeCell ref="C68:AE70"/>
    <mergeCell ref="C72:P73"/>
    <mergeCell ref="B84:AD85"/>
    <mergeCell ref="AF84:BH85"/>
    <mergeCell ref="B76:BH78"/>
    <mergeCell ref="B79:BH81"/>
    <mergeCell ref="B82:AD83"/>
    <mergeCell ref="AF82:BH83"/>
    <mergeCell ref="AF72:AS73"/>
    <mergeCell ref="AT72:BH73"/>
    <mergeCell ref="AF25:BH29"/>
    <mergeCell ref="AF31:AN35"/>
    <mergeCell ref="AO31:BH35"/>
    <mergeCell ref="B14:AD15"/>
    <mergeCell ref="AF14:BH15"/>
    <mergeCell ref="B16:AD17"/>
    <mergeCell ref="AF16:BH17"/>
    <mergeCell ref="B18:AD19"/>
    <mergeCell ref="AF18:BH19"/>
    <mergeCell ref="B20:AD21"/>
    <mergeCell ref="AF20:BH21"/>
    <mergeCell ref="B22:AD23"/>
    <mergeCell ref="AF22:BH23"/>
    <mergeCell ref="B24:AD26"/>
    <mergeCell ref="B28:AD30"/>
    <mergeCell ref="B32:AD34"/>
    <mergeCell ref="B4:BH6"/>
    <mergeCell ref="B7:BH9"/>
    <mergeCell ref="B10:AD11"/>
    <mergeCell ref="AF10:BH11"/>
    <mergeCell ref="B12:AD13"/>
    <mergeCell ref="AF12:BH13"/>
    <mergeCell ref="AF67:AN71"/>
    <mergeCell ref="AO67:BH71"/>
    <mergeCell ref="B43:BH45"/>
    <mergeCell ref="B40:BH42"/>
    <mergeCell ref="B48:AD49"/>
    <mergeCell ref="AF48:BH49"/>
    <mergeCell ref="B50:AD51"/>
    <mergeCell ref="AF50:BH51"/>
    <mergeCell ref="B46:AD47"/>
    <mergeCell ref="AF46:BH47"/>
    <mergeCell ref="B52:AD53"/>
    <mergeCell ref="AF52:BH53"/>
    <mergeCell ref="B54:AD55"/>
    <mergeCell ref="AF54:BH55"/>
    <mergeCell ref="B56:AD57"/>
    <mergeCell ref="AF56:BH57"/>
    <mergeCell ref="B36:O37"/>
    <mergeCell ref="C60:AE62"/>
    <mergeCell ref="AF36:AS37"/>
    <mergeCell ref="AT36:BH37"/>
    <mergeCell ref="AF61:BH65"/>
    <mergeCell ref="B58:AD59"/>
    <mergeCell ref="AF58:BH59"/>
    <mergeCell ref="C64:AE66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BR110"/>
  <sheetViews>
    <sheetView topLeftCell="A4" workbookViewId="0">
      <selection activeCell="AD115" sqref="AD115"/>
    </sheetView>
  </sheetViews>
  <sheetFormatPr defaultColWidth="1.42578125" defaultRowHeight="7.5" customHeight="1"/>
  <cols>
    <col min="1" max="16384" width="1.42578125" style="7"/>
  </cols>
  <sheetData>
    <row r="3" spans="1:70" ht="7.5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6"/>
    </row>
    <row r="4" spans="1:70" ht="7.5" customHeight="1">
      <c r="A4" s="8"/>
      <c r="B4" s="49" t="s">
        <v>2046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32"/>
      <c r="BJ4" s="32"/>
      <c r="BK4" s="32"/>
      <c r="BL4" s="32"/>
      <c r="BM4" s="32"/>
      <c r="BN4" s="32"/>
      <c r="BO4" s="32"/>
      <c r="BP4" s="32"/>
      <c r="BQ4" s="32"/>
      <c r="BR4" s="10"/>
    </row>
    <row r="5" spans="1:70" ht="7.5" customHeight="1">
      <c r="A5" s="8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32"/>
      <c r="BJ5" s="32"/>
      <c r="BK5" s="32"/>
      <c r="BL5" s="32"/>
      <c r="BM5" s="32"/>
      <c r="BN5" s="32"/>
      <c r="BO5" s="32"/>
      <c r="BP5" s="32"/>
      <c r="BQ5" s="32"/>
      <c r="BR5" s="10"/>
    </row>
    <row r="6" spans="1:70" ht="7.5" customHeight="1">
      <c r="A6" s="8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32"/>
      <c r="BJ6" s="32"/>
      <c r="BK6" s="32"/>
      <c r="BL6" s="32"/>
      <c r="BM6" s="32"/>
      <c r="BN6" s="32"/>
      <c r="BO6" s="32"/>
      <c r="BP6" s="32"/>
      <c r="BQ6" s="32"/>
      <c r="BR6" s="10"/>
    </row>
    <row r="7" spans="1:70" ht="7.5" customHeight="1">
      <c r="A7" s="8"/>
      <c r="B7" s="50" t="str">
        <f>IF(VLOOKUP($B$4,Veriler!$A:$Y,2,)&lt;&gt;"",VLOOKUP($B$4,Veriler!$A:$Y,2,),"")</f>
        <v>9 KG ÇAMAŞIR MAKİNESİ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32"/>
      <c r="BJ7" s="32"/>
      <c r="BK7" s="32"/>
      <c r="BL7" s="32"/>
      <c r="BM7" s="32"/>
      <c r="BN7" s="32"/>
      <c r="BO7" s="32"/>
      <c r="BP7" s="32"/>
      <c r="BQ7" s="32"/>
      <c r="BR7" s="10"/>
    </row>
    <row r="8" spans="1:70" ht="7.5" customHeight="1">
      <c r="A8" s="8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32"/>
      <c r="BJ8" s="32"/>
      <c r="BK8" s="32"/>
      <c r="BL8" s="32"/>
      <c r="BM8" s="32"/>
      <c r="BN8" s="32"/>
      <c r="BO8" s="32"/>
      <c r="BP8" s="32"/>
      <c r="BQ8" s="32"/>
      <c r="BR8" s="10"/>
    </row>
    <row r="9" spans="1:70" ht="7.5" customHeight="1">
      <c r="A9" s="8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32"/>
      <c r="BJ9" s="32"/>
      <c r="BK9" s="32"/>
      <c r="BL9" s="32"/>
      <c r="BM9" s="32"/>
      <c r="BN9" s="32"/>
      <c r="BO9" s="32"/>
      <c r="BP9" s="32"/>
      <c r="BQ9" s="32"/>
      <c r="BR9" s="10"/>
    </row>
    <row r="10" spans="1:70" ht="7.5" customHeight="1">
      <c r="A10" s="8"/>
      <c r="B10" s="52" t="str">
        <f>IF(VLOOKUP($B$4,Veriler!$A:$Y,3,)&lt;&gt;"",VLOOKUP($B$4,Veriler!$A:$Y,3,),"")</f>
        <v>9 kg yıkama kapasitesi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32"/>
      <c r="AF10" s="52" t="str">
        <f>IF(VLOOKUP($B$4,Veriler!$A:$Y,4,)&lt;&gt;"",VLOOKUP($B$4,Veriler!$A:$Y,4,),"")</f>
        <v>A+++ Enerji Sınıfı</v>
      </c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11"/>
      <c r="BJ10" s="32"/>
      <c r="BK10" s="32"/>
      <c r="BL10" s="32"/>
      <c r="BM10" s="32"/>
      <c r="BN10" s="32"/>
      <c r="BO10" s="32"/>
      <c r="BP10" s="32"/>
      <c r="BQ10" s="32"/>
      <c r="BR10" s="10"/>
    </row>
    <row r="11" spans="1:70" ht="7.5" customHeight="1">
      <c r="A11" s="1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3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11"/>
      <c r="BJ11" s="32"/>
      <c r="BK11" s="32"/>
      <c r="BL11" s="32"/>
      <c r="BM11" s="32"/>
      <c r="BN11" s="32"/>
      <c r="BO11" s="32"/>
      <c r="BP11" s="32"/>
      <c r="BQ11" s="32"/>
      <c r="BR11" s="10"/>
    </row>
    <row r="12" spans="1:70" ht="7.5" customHeight="1">
      <c r="A12" s="8"/>
      <c r="B12" s="52" t="str">
        <f>IF(VLOOKUP($B$4,Veriler!$A:$Y,5,)&lt;&gt;"",VLOOKUP($B$4,Veriler!$A:$Y,5,),"")</f>
        <v>Beyaz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32"/>
      <c r="AF12" s="52" t="str">
        <f>IF(VLOOKUP($B$4,Veriler!$A:$Y,6,)&lt;&gt;"",VLOOKUP($B$4,Veriler!$A:$Y,6,),"")</f>
        <v>1000 devir sıkma kapasitesi</v>
      </c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32"/>
      <c r="BJ12" s="32"/>
      <c r="BK12" s="32"/>
      <c r="BL12" s="32"/>
      <c r="BM12" s="32"/>
      <c r="BN12" s="32"/>
      <c r="BO12" s="32"/>
      <c r="BP12" s="32"/>
      <c r="BQ12" s="32"/>
      <c r="BR12" s="10"/>
    </row>
    <row r="13" spans="1:70" ht="7.5" customHeight="1">
      <c r="A13" s="8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3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32"/>
      <c r="BJ13" s="32"/>
      <c r="BK13" s="32"/>
      <c r="BL13" s="32"/>
      <c r="BM13" s="32"/>
      <c r="BN13" s="32"/>
      <c r="BO13" s="32"/>
      <c r="BP13" s="32"/>
      <c r="BQ13" s="32"/>
      <c r="BR13" s="10"/>
    </row>
    <row r="14" spans="1:70" ht="7.5" customHeight="1">
      <c r="A14" s="8"/>
      <c r="B14" s="52" t="str">
        <f>IF(VLOOKUP($B$4,Veriler!$A:$Y,7,)&lt;&gt;"",VLOOKUP($B$4,Veriler!$A:$Y,7,),"")</f>
        <v>Bumerang gövde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32"/>
      <c r="AF14" s="52" t="str">
        <f>IF(VLOOKUP($B$4,Veriler!$A:$Y,8,)&lt;&gt;"",VLOOKUP($B$4,Veriler!$A:$Y,8,),"")</f>
        <v>İnci kazan</v>
      </c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32"/>
      <c r="BJ14" s="32"/>
      <c r="BK14" s="32"/>
      <c r="BL14" s="32"/>
      <c r="BM14" s="32"/>
      <c r="BN14" s="32"/>
      <c r="BO14" s="32"/>
      <c r="BP14" s="32"/>
      <c r="BQ14" s="32"/>
      <c r="BR14" s="10"/>
    </row>
    <row r="15" spans="1:70" ht="7.5" customHeight="1">
      <c r="A15" s="8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3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32"/>
      <c r="BJ15" s="32"/>
      <c r="BK15" s="32"/>
      <c r="BL15" s="32"/>
      <c r="BM15" s="32"/>
      <c r="BN15" s="32"/>
      <c r="BO15" s="32"/>
      <c r="BP15" s="32"/>
      <c r="BQ15" s="32"/>
      <c r="BR15" s="10"/>
    </row>
    <row r="16" spans="1:70" ht="7.5" customHeight="1">
      <c r="A16" s="8"/>
      <c r="B16" s="52" t="str">
        <f>IF(VLOOKUP($B$4,Veriler!$A:$Y,9,)&lt;&gt;"",VLOOKUP($B$4,Veriler!$A:$Y,9,),"")</f>
        <v>LCD Ekran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32"/>
      <c r="AF16" s="52" t="str">
        <f>IF(VLOOKUP($B$4,Veriler!$A:$Y,10,)&lt;&gt;"",VLOOKUP($B$4,Veriler!$A:$Y,10,),"")</f>
        <v>Twinjet Plus teknolojisi</v>
      </c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32"/>
      <c r="BJ16" s="32"/>
      <c r="BK16" s="32"/>
      <c r="BL16" s="32"/>
      <c r="BM16" s="32"/>
      <c r="BN16" s="32"/>
      <c r="BO16" s="32"/>
      <c r="BP16" s="32"/>
      <c r="BQ16" s="32"/>
      <c r="BR16" s="10"/>
    </row>
    <row r="17" spans="1:70" ht="7.5" customHeight="1">
      <c r="A17" s="8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3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32"/>
      <c r="BJ17" s="32"/>
      <c r="BK17" s="32"/>
      <c r="BL17" s="32"/>
      <c r="BM17" s="32"/>
      <c r="BN17" s="32"/>
      <c r="BO17" s="32"/>
      <c r="BP17" s="32"/>
      <c r="BQ17" s="32"/>
      <c r="BR17" s="10"/>
    </row>
    <row r="18" spans="1:70" ht="7.5" customHeight="1">
      <c r="A18" s="8"/>
      <c r="B18" s="52" t="str">
        <f>IF(VLOOKUP($B$4,Veriler!$A:$Y,11,)&lt;&gt;"",VLOOKUP($B$4,Veriler!$A:$Y,11,),"")</f>
        <v>Alerji uzmanı programı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32"/>
      <c r="AF18" s="52" t="str">
        <f>IF(VLOOKUP($B$4,Veriler!$A:$Y,12,)&lt;&gt;"",VLOOKUP($B$4,Veriler!$A:$Y,12,),"")</f>
        <v>Yorgan programı</v>
      </c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32"/>
      <c r="BJ18" s="32"/>
      <c r="BK18" s="32"/>
      <c r="BL18" s="32"/>
      <c r="BM18" s="32"/>
      <c r="BN18" s="32"/>
      <c r="BO18" s="32"/>
      <c r="BP18" s="32"/>
      <c r="BQ18" s="32"/>
      <c r="BR18" s="10"/>
    </row>
    <row r="19" spans="1:70" ht="7.5" customHeight="1">
      <c r="A19" s="8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3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32"/>
      <c r="BJ19" s="32"/>
      <c r="BK19" s="32"/>
      <c r="BL19" s="32"/>
      <c r="BM19" s="32"/>
      <c r="BN19" s="32"/>
      <c r="BO19" s="32"/>
      <c r="BP19" s="32"/>
      <c r="BQ19" s="32"/>
      <c r="BR19" s="10"/>
    </row>
    <row r="20" spans="1:70" ht="7.5" customHeight="1">
      <c r="A20" s="8"/>
      <c r="B20" s="52" t="str">
        <f>IF(VLOOKUP($B$4,Veriler!$A:$Y,13,)&lt;&gt;"",VLOOKUP($B$4,Veriler!$A:$Y,13,),"")</f>
        <v>Perde yıkama programı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32"/>
      <c r="AF20" s="52" t="str">
        <f>IF(VLOOKUP($B$4,Veriler!$A:$Y,14,)&lt;&gt;"",VLOOKUP($B$4,Veriler!$A:$Y,14,),"")</f>
        <v>Kireç kalkanı teknolojisi</v>
      </c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32"/>
      <c r="BJ20" s="32"/>
      <c r="BK20" s="32"/>
      <c r="BL20" s="32"/>
      <c r="BM20" s="32"/>
      <c r="BN20" s="32"/>
      <c r="BO20" s="32"/>
      <c r="BP20" s="32"/>
      <c r="BQ20" s="32"/>
      <c r="BR20" s="10"/>
    </row>
    <row r="21" spans="1:70" ht="7.5" customHeight="1">
      <c r="A21" s="8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3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32"/>
      <c r="BJ21" s="32"/>
      <c r="BK21" s="32"/>
      <c r="BL21" s="32"/>
      <c r="BM21" s="32"/>
      <c r="BN21" s="32"/>
      <c r="BO21" s="32"/>
      <c r="BP21" s="32"/>
      <c r="BQ21" s="32"/>
      <c r="BR21" s="10"/>
    </row>
    <row r="22" spans="1:70" ht="7.5" customHeight="1">
      <c r="A22" s="8"/>
      <c r="B22" s="52" t="str">
        <f>IF(VLOOKUP($B$4,Veriler!$A:$Y,15,)&lt;&gt;"",VLOOKUP($B$4,Veriler!$A:$Y,15,),"")</f>
        <v>Yarım yük fonksiyonu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32"/>
      <c r="AF22" s="52" t="str">
        <f>IF(VLOOKUP($B$4,Veriler!$A:$Y,16,)&lt;&gt;"",VLOOKUP($B$4,Veriler!$A:$Y,16,),"")</f>
        <v>3 YIL GARANTİSİ</v>
      </c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32"/>
      <c r="BJ22" s="32"/>
      <c r="BK22" s="32"/>
      <c r="BL22" s="32"/>
      <c r="BM22" s="32"/>
      <c r="BN22" s="32"/>
      <c r="BO22" s="32"/>
      <c r="BP22" s="32"/>
      <c r="BQ22" s="32"/>
      <c r="BR22" s="10"/>
    </row>
    <row r="23" spans="1:70" ht="7.5" customHeight="1" thickBot="1">
      <c r="A23" s="8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3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32"/>
      <c r="BJ23" s="32"/>
      <c r="BK23" s="32"/>
      <c r="BL23" s="32"/>
      <c r="BM23" s="32"/>
      <c r="BN23" s="32"/>
      <c r="BO23" s="32"/>
      <c r="BP23" s="32"/>
      <c r="BQ23" s="32"/>
      <c r="BR23" s="10"/>
    </row>
    <row r="24" spans="1:70" ht="7.5" customHeight="1" thickBot="1">
      <c r="A24" s="8"/>
      <c r="B24" s="62" t="s">
        <v>2131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4"/>
      <c r="AE24" s="34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34"/>
      <c r="BJ24" s="32"/>
      <c r="BK24" s="32"/>
      <c r="BL24" s="32"/>
      <c r="BM24" s="32"/>
      <c r="BN24" s="32"/>
      <c r="BO24" s="32"/>
      <c r="BP24" s="32"/>
      <c r="BQ24" s="32"/>
      <c r="BR24" s="10"/>
    </row>
    <row r="25" spans="1:70" ht="7.5" customHeight="1">
      <c r="A25" s="8"/>
      <c r="B25" s="65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7"/>
      <c r="AE25" s="34"/>
      <c r="AF25" s="53">
        <v>2529</v>
      </c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5"/>
      <c r="BI25" s="34"/>
      <c r="BJ25" s="32"/>
      <c r="BK25" s="32"/>
      <c r="BL25" s="32"/>
      <c r="BM25" s="32"/>
      <c r="BN25" s="32"/>
      <c r="BO25" s="32"/>
      <c r="BP25" s="32"/>
      <c r="BQ25" s="32"/>
      <c r="BR25" s="10"/>
    </row>
    <row r="26" spans="1:70" ht="7.5" customHeight="1" thickBot="1">
      <c r="A26" s="12"/>
      <c r="B26" s="68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70"/>
      <c r="AE26" s="34"/>
      <c r="AF26" s="56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8"/>
      <c r="BI26" s="34"/>
      <c r="BJ26" s="32"/>
      <c r="BK26" s="32"/>
      <c r="BL26" s="32"/>
      <c r="BM26" s="32"/>
      <c r="BN26" s="32"/>
      <c r="BO26" s="32"/>
      <c r="BP26" s="32"/>
      <c r="BQ26" s="32"/>
      <c r="BR26" s="10"/>
    </row>
    <row r="27" spans="1:70" ht="7.5" customHeight="1" thickBot="1">
      <c r="A27" s="12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34"/>
      <c r="AF27" s="56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8"/>
      <c r="BI27" s="34"/>
      <c r="BJ27" s="32"/>
      <c r="BK27" s="32"/>
      <c r="BL27" s="32"/>
      <c r="BM27" s="32"/>
      <c r="BN27" s="32"/>
      <c r="BO27" s="32"/>
      <c r="BP27" s="32"/>
      <c r="BQ27" s="32"/>
      <c r="BR27" s="10"/>
    </row>
    <row r="28" spans="1:70" ht="7.5" customHeight="1">
      <c r="A28" s="8"/>
      <c r="B28" s="62" t="s">
        <v>2132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4"/>
      <c r="AE28" s="21"/>
      <c r="AF28" s="56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8"/>
      <c r="BI28" s="34"/>
      <c r="BJ28" s="32"/>
      <c r="BK28" s="32"/>
      <c r="BL28" s="32"/>
      <c r="BM28" s="32"/>
      <c r="BN28" s="32"/>
      <c r="BO28" s="32"/>
      <c r="BP28" s="32"/>
      <c r="BQ28" s="32"/>
      <c r="BR28" s="10"/>
    </row>
    <row r="29" spans="1:70" ht="7.5" customHeight="1" thickBot="1">
      <c r="A29" s="8"/>
      <c r="B29" s="65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7"/>
      <c r="AE29" s="21"/>
      <c r="AF29" s="59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1"/>
      <c r="BI29" s="34"/>
      <c r="BJ29" s="32"/>
      <c r="BK29" s="32"/>
      <c r="BL29" s="32"/>
      <c r="BM29" s="32"/>
      <c r="BN29" s="32"/>
      <c r="BO29" s="32"/>
      <c r="BP29" s="32"/>
      <c r="BQ29" s="32"/>
      <c r="BR29" s="10"/>
    </row>
    <row r="30" spans="1:70" ht="7.5" customHeight="1" thickBot="1">
      <c r="A30" s="8"/>
      <c r="B30" s="68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70"/>
      <c r="AE30" s="21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4"/>
      <c r="BI30" s="34"/>
      <c r="BJ30" s="32"/>
      <c r="BK30" s="32"/>
      <c r="BL30" s="32"/>
      <c r="BM30" s="32"/>
      <c r="BN30" s="32"/>
      <c r="BO30" s="32"/>
      <c r="BP30" s="32"/>
      <c r="BQ30" s="32"/>
      <c r="BR30" s="10"/>
    </row>
    <row r="31" spans="1:70" ht="7.5" customHeight="1" thickBot="1">
      <c r="A31" s="8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21"/>
      <c r="AF31" s="71" t="s">
        <v>2105</v>
      </c>
      <c r="AG31" s="71"/>
      <c r="AH31" s="71"/>
      <c r="AI31" s="71"/>
      <c r="AJ31" s="71"/>
      <c r="AK31" s="71"/>
      <c r="AL31" s="71"/>
      <c r="AM31" s="71"/>
      <c r="AN31" s="71"/>
      <c r="AO31" s="74">
        <v>2379</v>
      </c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34"/>
      <c r="BJ31" s="32"/>
      <c r="BK31" s="32"/>
      <c r="BL31" s="32"/>
      <c r="BM31" s="32"/>
      <c r="BN31" s="32"/>
      <c r="BO31" s="32"/>
      <c r="BP31" s="32"/>
      <c r="BQ31" s="32"/>
      <c r="BR31" s="10"/>
    </row>
    <row r="32" spans="1:70" ht="7.5" customHeight="1">
      <c r="A32" s="8"/>
      <c r="B32" s="81" t="s">
        <v>2133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3"/>
      <c r="AE32" s="21"/>
      <c r="AF32" s="72"/>
      <c r="AG32" s="72"/>
      <c r="AH32" s="72"/>
      <c r="AI32" s="72"/>
      <c r="AJ32" s="72"/>
      <c r="AK32" s="72"/>
      <c r="AL32" s="72"/>
      <c r="AM32" s="72"/>
      <c r="AN32" s="72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34"/>
      <c r="BJ32" s="32"/>
      <c r="BK32" s="32"/>
      <c r="BL32" s="32"/>
      <c r="BM32" s="32"/>
      <c r="BN32" s="32"/>
      <c r="BO32" s="32"/>
      <c r="BP32" s="32"/>
      <c r="BQ32" s="32"/>
      <c r="BR32" s="10"/>
    </row>
    <row r="33" spans="1:70" ht="7.5" customHeight="1">
      <c r="A33" s="8"/>
      <c r="B33" s="84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6"/>
      <c r="AE33" s="21"/>
      <c r="AF33" s="72"/>
      <c r="AG33" s="72"/>
      <c r="AH33" s="72"/>
      <c r="AI33" s="72"/>
      <c r="AJ33" s="72"/>
      <c r="AK33" s="72"/>
      <c r="AL33" s="72"/>
      <c r="AM33" s="72"/>
      <c r="AN33" s="72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34"/>
      <c r="BJ33" s="32"/>
      <c r="BK33" s="32"/>
      <c r="BL33" s="32"/>
      <c r="BM33" s="32"/>
      <c r="BN33" s="32"/>
      <c r="BO33" s="32"/>
      <c r="BP33" s="32"/>
      <c r="BQ33" s="32"/>
      <c r="BR33" s="10"/>
    </row>
    <row r="34" spans="1:70" ht="7.5" customHeight="1" thickBot="1">
      <c r="A34" s="8"/>
      <c r="B34" s="87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9"/>
      <c r="AE34" s="21"/>
      <c r="AF34" s="72"/>
      <c r="AG34" s="72"/>
      <c r="AH34" s="72"/>
      <c r="AI34" s="72"/>
      <c r="AJ34" s="72"/>
      <c r="AK34" s="72"/>
      <c r="AL34" s="72"/>
      <c r="AM34" s="72"/>
      <c r="AN34" s="72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34"/>
      <c r="BJ34" s="32"/>
      <c r="BK34" s="32"/>
      <c r="BL34" s="32"/>
      <c r="BM34" s="32"/>
      <c r="BN34" s="32"/>
      <c r="BO34" s="32"/>
      <c r="BP34" s="32"/>
      <c r="BQ34" s="32"/>
      <c r="BR34" s="10"/>
    </row>
    <row r="35" spans="1:70" ht="7.5" customHeight="1" thickBot="1">
      <c r="A35" s="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21"/>
      <c r="AF35" s="73"/>
      <c r="AG35" s="73"/>
      <c r="AH35" s="73"/>
      <c r="AI35" s="73"/>
      <c r="AJ35" s="73"/>
      <c r="AK35" s="73"/>
      <c r="AL35" s="73"/>
      <c r="AM35" s="73"/>
      <c r="AN35" s="73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34"/>
      <c r="BJ35" s="32"/>
      <c r="BK35" s="32"/>
      <c r="BL35" s="32"/>
      <c r="BM35" s="32"/>
      <c r="BN35" s="32"/>
      <c r="BO35" s="32"/>
      <c r="BP35" s="32"/>
      <c r="BQ35" s="32"/>
      <c r="BR35" s="10"/>
    </row>
    <row r="36" spans="1:70" ht="7.5" customHeight="1">
      <c r="A36" s="8"/>
      <c r="B36" s="90" t="s">
        <v>2104</v>
      </c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11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77">
        <v>43446</v>
      </c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9">
        <v>20210113</v>
      </c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34"/>
      <c r="BJ36" s="32"/>
      <c r="BK36" s="32"/>
      <c r="BL36" s="32"/>
      <c r="BM36" s="32"/>
      <c r="BN36" s="32"/>
      <c r="BO36" s="32"/>
      <c r="BP36" s="32"/>
      <c r="BQ36" s="32"/>
      <c r="BR36" s="10"/>
    </row>
    <row r="37" spans="1:70" ht="7.5" customHeight="1" thickBot="1">
      <c r="A37" s="8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11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34"/>
      <c r="BJ37" s="32"/>
      <c r="BK37" s="32"/>
      <c r="BL37" s="32"/>
      <c r="BM37" s="32"/>
      <c r="BN37" s="32"/>
      <c r="BO37" s="32"/>
      <c r="BP37" s="32"/>
      <c r="BQ37" s="32"/>
      <c r="BR37" s="10"/>
    </row>
    <row r="38" spans="1:70" ht="7.5" customHeight="1">
      <c r="A38" s="13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22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22"/>
      <c r="BI38" s="14"/>
      <c r="BJ38" s="14"/>
      <c r="BK38" s="14"/>
      <c r="BL38" s="14"/>
      <c r="BM38" s="14"/>
      <c r="BN38" s="14"/>
      <c r="BO38" s="14"/>
      <c r="BP38" s="14"/>
      <c r="BQ38" s="14"/>
      <c r="BR38" s="15"/>
    </row>
    <row r="39" spans="1:70" ht="7.5" customHeight="1">
      <c r="A39" s="8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6"/>
    </row>
    <row r="40" spans="1:70" ht="7.5" customHeight="1">
      <c r="A40" s="8"/>
      <c r="B40" s="49" t="s">
        <v>2086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32"/>
      <c r="BJ40" s="32"/>
      <c r="BK40" s="32"/>
      <c r="BL40" s="32"/>
      <c r="BM40" s="32"/>
      <c r="BN40" s="32"/>
      <c r="BO40" s="32"/>
      <c r="BP40" s="32"/>
      <c r="BQ40" s="32"/>
      <c r="BR40" s="10"/>
    </row>
    <row r="41" spans="1:70" ht="7.5" customHeight="1">
      <c r="A41" s="8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32"/>
      <c r="BJ41" s="32"/>
      <c r="BK41" s="32"/>
      <c r="BL41" s="32"/>
      <c r="BM41" s="32"/>
      <c r="BN41" s="32"/>
      <c r="BO41" s="32"/>
      <c r="BP41" s="32"/>
      <c r="BQ41" s="32"/>
      <c r="BR41" s="10"/>
    </row>
    <row r="42" spans="1:70" ht="7.5" customHeight="1">
      <c r="A42" s="8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32"/>
      <c r="BJ42" s="32"/>
      <c r="BK42" s="32"/>
      <c r="BL42" s="32"/>
      <c r="BM42" s="32"/>
      <c r="BN42" s="32"/>
      <c r="BO42" s="32"/>
      <c r="BP42" s="32"/>
      <c r="BQ42" s="32"/>
      <c r="BR42" s="10"/>
    </row>
    <row r="43" spans="1:70" ht="7.5" customHeight="1">
      <c r="A43" s="8"/>
      <c r="B43" s="50" t="str">
        <f>IF(VLOOKUP($B$40,Veriler!$A:$Y,2,)&lt;&gt;"",VLOOKUP($B$40,Veriler!$A:$Y,2,),"")</f>
        <v>9 KİLO ÇAMAŞIR MAKİNASI</v>
      </c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32"/>
      <c r="BJ43" s="32"/>
      <c r="BK43" s="32"/>
      <c r="BL43" s="32"/>
      <c r="BM43" s="32"/>
      <c r="BN43" s="32"/>
      <c r="BO43" s="32"/>
      <c r="BP43" s="32"/>
      <c r="BQ43" s="32"/>
      <c r="BR43" s="10"/>
    </row>
    <row r="44" spans="1:70" ht="7.5" customHeight="1">
      <c r="A44" s="8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32"/>
      <c r="BJ44" s="32"/>
      <c r="BK44" s="32"/>
      <c r="BL44" s="32"/>
      <c r="BM44" s="32"/>
      <c r="BN44" s="32"/>
      <c r="BO44" s="32"/>
      <c r="BP44" s="32"/>
      <c r="BQ44" s="32"/>
      <c r="BR44" s="10"/>
    </row>
    <row r="45" spans="1:70" ht="7.5" customHeight="1">
      <c r="A45" s="8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32"/>
      <c r="BJ45" s="32"/>
      <c r="BK45" s="32"/>
      <c r="BL45" s="32"/>
      <c r="BM45" s="32"/>
      <c r="BN45" s="32"/>
      <c r="BO45" s="32"/>
      <c r="BP45" s="32"/>
      <c r="BQ45" s="32"/>
      <c r="BR45" s="10"/>
    </row>
    <row r="46" spans="1:70" ht="7.5" customHeight="1">
      <c r="A46" s="8"/>
      <c r="B46" s="52" t="str">
        <f>IF(VLOOKUP($B$40,Veriler!$A:$Y,3,)&lt;&gt;"",VLOOKUP($B$40,Veriler!$A:$Y,3,),"")</f>
        <v>1000 Devir</v>
      </c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32"/>
      <c r="AF46" s="52" t="str">
        <f>IF(VLOOKUP($B$40,Veriler!$A:$Y,4,)&lt;&gt;"",VLOOKUP($B$40,Veriler!$A:$Y,4,),"")</f>
        <v>A++</v>
      </c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11"/>
      <c r="BJ46" s="32"/>
      <c r="BK46" s="32"/>
      <c r="BL46" s="32"/>
      <c r="BM46" s="32"/>
      <c r="BN46" s="32"/>
      <c r="BO46" s="32"/>
      <c r="BP46" s="32"/>
      <c r="BQ46" s="32"/>
      <c r="BR46" s="10"/>
    </row>
    <row r="47" spans="1:70" ht="7.5" customHeight="1">
      <c r="A47" s="1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3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11"/>
      <c r="BJ47" s="32"/>
      <c r="BK47" s="32"/>
      <c r="BL47" s="32"/>
      <c r="BM47" s="32"/>
      <c r="BN47" s="32"/>
      <c r="BO47" s="32"/>
      <c r="BP47" s="32"/>
      <c r="BQ47" s="32"/>
      <c r="BR47" s="10"/>
    </row>
    <row r="48" spans="1:70" ht="7.5" customHeight="1">
      <c r="A48" s="8"/>
      <c r="B48" s="52" t="str">
        <f>IF(VLOOKUP($B$40,Veriler!$A:$Y,5,)&lt;&gt;"",VLOOKUP($B$40,Veriler!$A:$Y,5,),"")</f>
        <v>58 dB Ses seviyesi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32"/>
      <c r="AF48" s="52" t="str">
        <f>IF(VLOOKUP($B$40,Veriler!$A:$Y,6,)&lt;&gt;"",VLOOKUP($B$40,Veriler!$A:$Y,6,),"")</f>
        <v>12 Dk Jet Yıkama</v>
      </c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32"/>
      <c r="BJ48" s="32"/>
      <c r="BK48" s="32"/>
      <c r="BL48" s="32"/>
      <c r="BM48" s="32"/>
      <c r="BN48" s="32"/>
      <c r="BO48" s="32"/>
      <c r="BP48" s="32"/>
      <c r="BQ48" s="32"/>
      <c r="BR48" s="10"/>
    </row>
    <row r="49" spans="1:70" ht="7.5" customHeight="1">
      <c r="A49" s="8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3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32"/>
      <c r="BJ49" s="32"/>
      <c r="BK49" s="32"/>
      <c r="BL49" s="32"/>
      <c r="BM49" s="32"/>
      <c r="BN49" s="32"/>
      <c r="BO49" s="32"/>
      <c r="BP49" s="32"/>
      <c r="BQ49" s="32"/>
      <c r="BR49" s="10"/>
    </row>
    <row r="50" spans="1:70" ht="7.5" customHeight="1">
      <c r="A50" s="8"/>
      <c r="B50" s="52" t="str">
        <f>IF(VLOOKUP($B$40,Veriler!$A:$Y,7,)&lt;&gt;"",VLOOKUP($B$40,Veriler!$A:$Y,7,),"")</f>
        <v>İnci Kazan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32"/>
      <c r="AF50" s="52" t="str">
        <f>IF(VLOOKUP($B$40,Veriler!$A:$Y,8,)&lt;&gt;"",VLOOKUP($B$40,Veriler!$A:$Y,8,),"")</f>
        <v>Bumerang gövde</v>
      </c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32"/>
      <c r="BJ50" s="32"/>
      <c r="BK50" s="32"/>
      <c r="BL50" s="32"/>
      <c r="BM50" s="32"/>
      <c r="BN50" s="32"/>
      <c r="BO50" s="32"/>
      <c r="BP50" s="32"/>
      <c r="BQ50" s="32"/>
      <c r="BR50" s="10"/>
    </row>
    <row r="51" spans="1:70" ht="7.5" customHeight="1">
      <c r="A51" s="8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3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32"/>
      <c r="BJ51" s="32"/>
      <c r="BK51" s="32"/>
      <c r="BL51" s="32"/>
      <c r="BM51" s="32"/>
      <c r="BN51" s="32"/>
      <c r="BO51" s="32"/>
      <c r="BP51" s="32"/>
      <c r="BQ51" s="32"/>
      <c r="BR51" s="10"/>
    </row>
    <row r="52" spans="1:70" ht="7.5" customHeight="1">
      <c r="A52" s="8"/>
      <c r="B52" s="52" t="str">
        <f>IF(VLOOKUP($B$40,Veriler!$A:$Y,9,)&lt;&gt;"",VLOOKUP($B$40,Veriler!$A:$Y,9,),"")</f>
        <v>LED Gösterge</v>
      </c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32"/>
      <c r="AF52" s="52" t="str">
        <f>IF(VLOOKUP($B$40,Veriler!$A:$Y,10,)&lt;&gt;"",VLOOKUP($B$40,Veriler!$A:$Y,10,),"")</f>
        <v>Tek Su Girişli</v>
      </c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32"/>
      <c r="BJ52" s="32"/>
      <c r="BK52" s="32"/>
      <c r="BL52" s="32"/>
      <c r="BM52" s="32"/>
      <c r="BN52" s="32"/>
      <c r="BO52" s="32"/>
      <c r="BP52" s="32"/>
      <c r="BQ52" s="32"/>
      <c r="BR52" s="10"/>
    </row>
    <row r="53" spans="1:70" ht="7.5" customHeight="1">
      <c r="A53" s="8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3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32"/>
      <c r="BJ53" s="32"/>
      <c r="BK53" s="32"/>
      <c r="BL53" s="32"/>
      <c r="BM53" s="32"/>
      <c r="BN53" s="32"/>
      <c r="BO53" s="32"/>
      <c r="BP53" s="32"/>
      <c r="BQ53" s="32"/>
      <c r="BR53" s="10"/>
    </row>
    <row r="54" spans="1:70" ht="7.5" customHeight="1">
      <c r="A54" s="8"/>
      <c r="B54" s="52" t="str">
        <f>IF(VLOOKUP($B$40,Veriler!$A:$Y,11,)&lt;&gt;"",VLOOKUP($B$40,Veriler!$A:$Y,11,),"")</f>
        <v/>
      </c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32"/>
      <c r="AF54" s="52" t="str">
        <f>IF(VLOOKUP($B$40,Veriler!$A:$Y,12,)&lt;&gt;"",VLOOKUP($B$40,Veriler!$A:$Y,12,),"")</f>
        <v/>
      </c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32"/>
      <c r="BJ54" s="32"/>
      <c r="BK54" s="32"/>
      <c r="BL54" s="32"/>
      <c r="BM54" s="32"/>
      <c r="BN54" s="32"/>
      <c r="BO54" s="32"/>
      <c r="BP54" s="32"/>
      <c r="BQ54" s="32"/>
      <c r="BR54" s="10"/>
    </row>
    <row r="55" spans="1:70" ht="7.5" customHeight="1">
      <c r="A55" s="8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3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32"/>
      <c r="BJ55" s="32"/>
      <c r="BK55" s="32"/>
      <c r="BL55" s="32"/>
      <c r="BM55" s="32"/>
      <c r="BN55" s="32"/>
      <c r="BO55" s="32"/>
      <c r="BP55" s="32"/>
      <c r="BQ55" s="32"/>
      <c r="BR55" s="10"/>
    </row>
    <row r="56" spans="1:70" ht="7.5" customHeight="1">
      <c r="A56" s="8"/>
      <c r="B56" s="52" t="str">
        <f>IF(VLOOKUP($B$40,Veriler!$A:$Y,13,)&lt;&gt;"",VLOOKUP($B$40,Veriler!$A:$Y,13,),"")</f>
        <v/>
      </c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32"/>
      <c r="AF56" s="52" t="str">
        <f>IF(VLOOKUP($B$40,Veriler!$A:$Y,14,)&lt;&gt;"",VLOOKUP($B$40,Veriler!$A:$Y,14,),"")</f>
        <v/>
      </c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32"/>
      <c r="BJ56" s="32"/>
      <c r="BK56" s="32"/>
      <c r="BL56" s="32"/>
      <c r="BM56" s="32"/>
      <c r="BN56" s="32"/>
      <c r="BO56" s="32"/>
      <c r="BP56" s="32"/>
      <c r="BQ56" s="32"/>
      <c r="BR56" s="10"/>
    </row>
    <row r="57" spans="1:70" ht="7.5" customHeight="1">
      <c r="A57" s="8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3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32"/>
      <c r="BJ57" s="32"/>
      <c r="BK57" s="32"/>
      <c r="BL57" s="32"/>
      <c r="BM57" s="32"/>
      <c r="BN57" s="32"/>
      <c r="BO57" s="32"/>
      <c r="BP57" s="32"/>
      <c r="BQ57" s="32"/>
      <c r="BR57" s="10"/>
    </row>
    <row r="58" spans="1:70" ht="7.5" customHeight="1">
      <c r="A58" s="8"/>
      <c r="B58" s="52" t="str">
        <f>IF(VLOOKUP($B$40,Veriler!$A:$Y,15,)&lt;&gt;"",VLOOKUP($B$40,Veriler!$A:$Y,15,),"")</f>
        <v/>
      </c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32"/>
      <c r="AF58" s="52" t="str">
        <f>IF(VLOOKUP($B$40,Veriler!$A:$Y,16,)&lt;&gt;"",VLOOKUP($B$40,Veriler!$A:$Y,16,),"")</f>
        <v/>
      </c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32"/>
      <c r="BJ58" s="32"/>
      <c r="BK58" s="32"/>
      <c r="BL58" s="32"/>
      <c r="BM58" s="32"/>
      <c r="BN58" s="32"/>
      <c r="BO58" s="32"/>
      <c r="BP58" s="32"/>
      <c r="BQ58" s="32"/>
      <c r="BR58" s="10"/>
    </row>
    <row r="59" spans="1:70" ht="7.5" customHeight="1" thickBot="1">
      <c r="A59" s="8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3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32"/>
      <c r="BJ59" s="32"/>
      <c r="BK59" s="32"/>
      <c r="BL59" s="32"/>
      <c r="BM59" s="32"/>
      <c r="BN59" s="32"/>
      <c r="BO59" s="32"/>
      <c r="BP59" s="32"/>
      <c r="BQ59" s="32"/>
      <c r="BR59" s="10"/>
    </row>
    <row r="60" spans="1:70" ht="7.5" customHeight="1" thickBot="1">
      <c r="A60" s="8"/>
      <c r="B60" s="62" t="s">
        <v>2144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4"/>
      <c r="AE60" s="34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34"/>
      <c r="BJ60" s="32"/>
      <c r="BK60" s="32"/>
      <c r="BL60" s="32"/>
      <c r="BM60" s="32"/>
      <c r="BN60" s="32"/>
      <c r="BO60" s="32"/>
      <c r="BP60" s="32"/>
      <c r="BQ60" s="32"/>
      <c r="BR60" s="10"/>
    </row>
    <row r="61" spans="1:70" ht="7.5" customHeight="1">
      <c r="A61" s="8"/>
      <c r="B61" s="65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7"/>
      <c r="AE61" s="34"/>
      <c r="AF61" s="53">
        <v>2749</v>
      </c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5"/>
      <c r="BI61" s="34"/>
      <c r="BJ61" s="32"/>
      <c r="BK61" s="32"/>
      <c r="BL61" s="32"/>
      <c r="BM61" s="32"/>
      <c r="BN61" s="32"/>
      <c r="BO61" s="32"/>
      <c r="BP61" s="32"/>
      <c r="BQ61" s="32"/>
      <c r="BR61" s="10"/>
    </row>
    <row r="62" spans="1:70" ht="7.5" customHeight="1" thickBot="1">
      <c r="A62" s="12"/>
      <c r="B62" s="68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70"/>
      <c r="AE62" s="34"/>
      <c r="AF62" s="56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8"/>
      <c r="BI62" s="34"/>
      <c r="BJ62" s="32"/>
      <c r="BK62" s="32"/>
      <c r="BL62" s="32"/>
      <c r="BM62" s="32"/>
      <c r="BN62" s="32"/>
      <c r="BO62" s="32"/>
      <c r="BP62" s="32"/>
      <c r="BQ62" s="32"/>
      <c r="BR62" s="10"/>
    </row>
    <row r="63" spans="1:70" ht="7.5" customHeight="1" thickBot="1">
      <c r="A63" s="12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34"/>
      <c r="AF63" s="56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8"/>
      <c r="BI63" s="34"/>
      <c r="BJ63" s="32"/>
      <c r="BK63" s="32"/>
      <c r="BL63" s="32"/>
      <c r="BM63" s="32"/>
      <c r="BN63" s="32"/>
      <c r="BO63" s="32"/>
      <c r="BP63" s="32"/>
      <c r="BQ63" s="32"/>
      <c r="BR63" s="10"/>
    </row>
    <row r="64" spans="1:70" ht="7.5" customHeight="1">
      <c r="A64" s="8"/>
      <c r="B64" s="62" t="s">
        <v>2132</v>
      </c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4"/>
      <c r="AE64" s="21"/>
      <c r="AF64" s="56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8"/>
      <c r="BI64" s="34"/>
      <c r="BJ64" s="32"/>
      <c r="BK64" s="32"/>
      <c r="BL64" s="32"/>
      <c r="BM64" s="32"/>
      <c r="BN64" s="32"/>
      <c r="BO64" s="32"/>
      <c r="BP64" s="32"/>
      <c r="BQ64" s="32"/>
      <c r="BR64" s="10"/>
    </row>
    <row r="65" spans="1:70" ht="7.5" customHeight="1" thickBot="1">
      <c r="A65" s="8"/>
      <c r="B65" s="65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7"/>
      <c r="AE65" s="21"/>
      <c r="AF65" s="59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1"/>
      <c r="BI65" s="34"/>
      <c r="BJ65" s="32"/>
      <c r="BK65" s="32"/>
      <c r="BL65" s="32"/>
      <c r="BM65" s="32"/>
      <c r="BN65" s="32"/>
      <c r="BO65" s="32"/>
      <c r="BP65" s="32"/>
      <c r="BQ65" s="32"/>
      <c r="BR65" s="10"/>
    </row>
    <row r="66" spans="1:70" ht="7.5" customHeight="1" thickBot="1">
      <c r="A66" s="8"/>
      <c r="B66" s="68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70"/>
      <c r="AE66" s="21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4"/>
      <c r="BI66" s="34"/>
      <c r="BJ66" s="32"/>
      <c r="BK66" s="32"/>
      <c r="BL66" s="32"/>
      <c r="BM66" s="32"/>
      <c r="BN66" s="32"/>
      <c r="BO66" s="32"/>
      <c r="BP66" s="32"/>
      <c r="BQ66" s="32"/>
      <c r="BR66" s="10"/>
    </row>
    <row r="67" spans="1:70" ht="7.5" customHeight="1" thickBot="1">
      <c r="A67" s="8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21"/>
      <c r="AF67" s="71" t="s">
        <v>2105</v>
      </c>
      <c r="AG67" s="71"/>
      <c r="AH67" s="71"/>
      <c r="AI67" s="71"/>
      <c r="AJ67" s="71"/>
      <c r="AK67" s="71"/>
      <c r="AL67" s="71"/>
      <c r="AM67" s="71"/>
      <c r="AN67" s="71"/>
      <c r="AO67" s="74">
        <v>2399</v>
      </c>
      <c r="AP67" s="74"/>
      <c r="AQ67" s="74"/>
      <c r="AR67" s="74"/>
      <c r="AS67" s="74"/>
      <c r="AT67" s="74"/>
      <c r="AU67" s="74"/>
      <c r="AV67" s="74"/>
      <c r="AW67" s="74"/>
      <c r="AX67" s="74"/>
      <c r="AY67" s="74"/>
      <c r="AZ67" s="74"/>
      <c r="BA67" s="74"/>
      <c r="BB67" s="74"/>
      <c r="BC67" s="74"/>
      <c r="BD67" s="74"/>
      <c r="BE67" s="74"/>
      <c r="BF67" s="74"/>
      <c r="BG67" s="74"/>
      <c r="BH67" s="74"/>
      <c r="BI67" s="34"/>
      <c r="BJ67" s="32"/>
      <c r="BK67" s="32"/>
      <c r="BL67" s="32"/>
      <c r="BM67" s="32"/>
      <c r="BN67" s="32"/>
      <c r="BO67" s="32"/>
      <c r="BP67" s="32"/>
      <c r="BQ67" s="32"/>
      <c r="BR67" s="10"/>
    </row>
    <row r="68" spans="1:70" ht="7.5" customHeight="1">
      <c r="A68" s="8"/>
      <c r="B68" s="81" t="s">
        <v>2145</v>
      </c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3"/>
      <c r="AE68" s="21"/>
      <c r="AF68" s="72"/>
      <c r="AG68" s="72"/>
      <c r="AH68" s="72"/>
      <c r="AI68" s="72"/>
      <c r="AJ68" s="72"/>
      <c r="AK68" s="72"/>
      <c r="AL68" s="72"/>
      <c r="AM68" s="72"/>
      <c r="AN68" s="72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34"/>
      <c r="BJ68" s="32"/>
      <c r="BK68" s="32"/>
      <c r="BL68" s="32"/>
      <c r="BM68" s="32"/>
      <c r="BN68" s="32"/>
      <c r="BO68" s="32"/>
      <c r="BP68" s="32"/>
      <c r="BQ68" s="32"/>
      <c r="BR68" s="10"/>
    </row>
    <row r="69" spans="1:70" ht="7.5" customHeight="1">
      <c r="A69" s="8"/>
      <c r="B69" s="84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6"/>
      <c r="AE69" s="21"/>
      <c r="AF69" s="72"/>
      <c r="AG69" s="72"/>
      <c r="AH69" s="72"/>
      <c r="AI69" s="72"/>
      <c r="AJ69" s="72"/>
      <c r="AK69" s="72"/>
      <c r="AL69" s="72"/>
      <c r="AM69" s="72"/>
      <c r="AN69" s="72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34"/>
      <c r="BJ69" s="32"/>
      <c r="BK69" s="32"/>
      <c r="BL69" s="32"/>
      <c r="BM69" s="32"/>
      <c r="BN69" s="32"/>
      <c r="BO69" s="32"/>
      <c r="BP69" s="32"/>
      <c r="BQ69" s="32"/>
      <c r="BR69" s="10"/>
    </row>
    <row r="70" spans="1:70" ht="7.5" customHeight="1" thickBot="1">
      <c r="A70" s="8"/>
      <c r="B70" s="87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9"/>
      <c r="AE70" s="21"/>
      <c r="AF70" s="72"/>
      <c r="AG70" s="72"/>
      <c r="AH70" s="72"/>
      <c r="AI70" s="72"/>
      <c r="AJ70" s="72"/>
      <c r="AK70" s="72"/>
      <c r="AL70" s="72"/>
      <c r="AM70" s="72"/>
      <c r="AN70" s="72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34"/>
      <c r="BJ70" s="32"/>
      <c r="BK70" s="32"/>
      <c r="BL70" s="32"/>
      <c r="BM70" s="32"/>
      <c r="BN70" s="32"/>
      <c r="BO70" s="32"/>
      <c r="BP70" s="32"/>
      <c r="BQ70" s="32"/>
      <c r="BR70" s="10"/>
    </row>
    <row r="71" spans="1:70" ht="7.5" customHeight="1" thickBot="1">
      <c r="A71" s="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21"/>
      <c r="AF71" s="73"/>
      <c r="AG71" s="73"/>
      <c r="AH71" s="73"/>
      <c r="AI71" s="73"/>
      <c r="AJ71" s="73"/>
      <c r="AK71" s="73"/>
      <c r="AL71" s="73"/>
      <c r="AM71" s="73"/>
      <c r="AN71" s="73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34"/>
      <c r="BJ71" s="32"/>
      <c r="BK71" s="32"/>
      <c r="BL71" s="32"/>
      <c r="BM71" s="32"/>
      <c r="BN71" s="32"/>
      <c r="BO71" s="32"/>
      <c r="BP71" s="32"/>
      <c r="BQ71" s="32"/>
      <c r="BR71" s="10"/>
    </row>
    <row r="72" spans="1:70" ht="7.5" customHeight="1">
      <c r="A72" s="8"/>
      <c r="B72" s="90" t="s">
        <v>2104</v>
      </c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11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77">
        <f>AF36</f>
        <v>43446</v>
      </c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9">
        <v>20218424</v>
      </c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  <c r="BI72" s="34"/>
      <c r="BJ72" s="32"/>
      <c r="BK72" s="32"/>
      <c r="BL72" s="32"/>
      <c r="BM72" s="32"/>
      <c r="BN72" s="32"/>
      <c r="BO72" s="32"/>
      <c r="BP72" s="32"/>
      <c r="BQ72" s="32"/>
      <c r="BR72" s="10"/>
    </row>
    <row r="73" spans="1:70" ht="7.5" customHeight="1" thickBot="1">
      <c r="A73" s="8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11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80"/>
      <c r="AU73" s="80"/>
      <c r="AV73" s="80"/>
      <c r="AW73" s="80"/>
      <c r="AX73" s="80"/>
      <c r="AY73" s="80"/>
      <c r="AZ73" s="80"/>
      <c r="BA73" s="80"/>
      <c r="BB73" s="80"/>
      <c r="BC73" s="80"/>
      <c r="BD73" s="80"/>
      <c r="BE73" s="80"/>
      <c r="BF73" s="80"/>
      <c r="BG73" s="80"/>
      <c r="BH73" s="80"/>
      <c r="BI73" s="34"/>
      <c r="BJ73" s="32"/>
      <c r="BK73" s="32"/>
      <c r="BL73" s="32"/>
      <c r="BM73" s="32"/>
      <c r="BN73" s="32"/>
      <c r="BO73" s="32"/>
      <c r="BP73" s="32"/>
      <c r="BQ73" s="32"/>
      <c r="BR73" s="10"/>
    </row>
    <row r="74" spans="1:70" ht="7.5" customHeight="1">
      <c r="A74" s="13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22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22"/>
      <c r="BI74" s="14"/>
      <c r="BJ74" s="14"/>
      <c r="BK74" s="14"/>
      <c r="BL74" s="14"/>
      <c r="BM74" s="14"/>
      <c r="BN74" s="14"/>
      <c r="BO74" s="14"/>
      <c r="BP74" s="14"/>
      <c r="BQ74" s="14"/>
      <c r="BR74" s="15"/>
    </row>
    <row r="75" spans="1:70" ht="7.5" customHeight="1">
      <c r="A75" s="8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6"/>
    </row>
    <row r="76" spans="1:70" ht="7.5" customHeight="1">
      <c r="A76" s="8"/>
      <c r="B76" s="49" t="s">
        <v>355</v>
      </c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32"/>
      <c r="BJ76" s="32"/>
      <c r="BK76" s="32"/>
      <c r="BL76" s="32"/>
      <c r="BM76" s="32"/>
      <c r="BN76" s="32"/>
      <c r="BO76" s="32"/>
      <c r="BP76" s="32"/>
      <c r="BQ76" s="32"/>
      <c r="BR76" s="10"/>
    </row>
    <row r="77" spans="1:70" ht="7.5" customHeight="1">
      <c r="A77" s="8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32"/>
      <c r="BJ77" s="32"/>
      <c r="BK77" s="32"/>
      <c r="BL77" s="32"/>
      <c r="BM77" s="32"/>
      <c r="BN77" s="32"/>
      <c r="BO77" s="32"/>
      <c r="BP77" s="32"/>
      <c r="BQ77" s="32"/>
      <c r="BR77" s="10"/>
    </row>
    <row r="78" spans="1:70" ht="7.5" customHeight="1">
      <c r="A78" s="8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32"/>
      <c r="BJ78" s="32"/>
      <c r="BK78" s="32"/>
      <c r="BL78" s="32"/>
      <c r="BM78" s="32"/>
      <c r="BN78" s="32"/>
      <c r="BO78" s="32"/>
      <c r="BP78" s="32"/>
      <c r="BQ78" s="32"/>
      <c r="BR78" s="10"/>
    </row>
    <row r="79" spans="1:70" ht="7.5" customHeight="1">
      <c r="A79" s="8"/>
      <c r="B79" s="50" t="str">
        <f>IF(VLOOKUP($B$76,Veriler!$A:$Y,2,)&lt;&gt;"",VLOOKUP($B$76,Veriler!$A:$Y,2,),"")</f>
        <v>7 KG ÇAMAŞIR MAKİNESİ</v>
      </c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32"/>
      <c r="BJ79" s="32"/>
      <c r="BK79" s="32"/>
      <c r="BL79" s="32"/>
      <c r="BM79" s="32"/>
      <c r="BN79" s="32"/>
      <c r="BO79" s="32"/>
      <c r="BP79" s="32"/>
      <c r="BQ79" s="32"/>
      <c r="BR79" s="10"/>
    </row>
    <row r="80" spans="1:70" ht="7.5" customHeight="1">
      <c r="A80" s="8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32"/>
      <c r="BJ80" s="32"/>
      <c r="BK80" s="32"/>
      <c r="BL80" s="32"/>
      <c r="BM80" s="32"/>
      <c r="BN80" s="32"/>
      <c r="BO80" s="32"/>
      <c r="BP80" s="32"/>
      <c r="BQ80" s="32"/>
      <c r="BR80" s="10"/>
    </row>
    <row r="81" spans="1:70" ht="7.5" customHeight="1">
      <c r="A81" s="8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32"/>
      <c r="BJ81" s="32"/>
      <c r="BK81" s="32"/>
      <c r="BL81" s="32"/>
      <c r="BM81" s="32"/>
      <c r="BN81" s="32"/>
      <c r="BO81" s="32"/>
      <c r="BP81" s="32"/>
      <c r="BQ81" s="32"/>
      <c r="BR81" s="10"/>
    </row>
    <row r="82" spans="1:70" ht="7.5" customHeight="1">
      <c r="A82" s="8"/>
      <c r="B82" s="52" t="str">
        <f>IF(VLOOKUP($B$76,Veriler!$A:$Y,3,)&lt;&gt;"",VLOOKUP($B$76,Veriler!$A:$Y,3,),"")</f>
        <v>7 kg yıkama kapasitesi</v>
      </c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32"/>
      <c r="AF82" s="52" t="str">
        <f>IF(VLOOKUP($B$76,Veriler!$A:$Y,4,)&lt;&gt;"",VLOOKUP($B$76,Veriler!$A:$Y,4,),"")</f>
        <v>A+ Enerji Sınıfı</v>
      </c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11"/>
      <c r="BJ82" s="32"/>
      <c r="BK82" s="32"/>
      <c r="BL82" s="32"/>
      <c r="BM82" s="32"/>
      <c r="BN82" s="32"/>
      <c r="BO82" s="32"/>
      <c r="BP82" s="32"/>
      <c r="BQ82" s="32"/>
      <c r="BR82" s="10"/>
    </row>
    <row r="83" spans="1:70" ht="7.5" customHeight="1">
      <c r="A83" s="1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3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11"/>
      <c r="BJ83" s="32"/>
      <c r="BK83" s="32"/>
      <c r="BL83" s="32"/>
      <c r="BM83" s="32"/>
      <c r="BN83" s="32"/>
      <c r="BO83" s="32"/>
      <c r="BP83" s="32"/>
      <c r="BQ83" s="32"/>
      <c r="BR83" s="10"/>
    </row>
    <row r="84" spans="1:70" ht="7.5" customHeight="1">
      <c r="A84" s="8"/>
      <c r="B84" s="52" t="str">
        <f>IF(VLOOKUP($B$76,Veriler!$A:$Y,5,)&lt;&gt;"",VLOOKUP($B$76,Veriler!$A:$Y,5,),"")</f>
        <v>Gri</v>
      </c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32"/>
      <c r="AF84" s="52" t="str">
        <f>IF(VLOOKUP($B$76,Veriler!$A:$Y,6,)&lt;&gt;"",VLOOKUP($B$76,Veriler!$A:$Y,6,),"")</f>
        <v>15 dk. hızlı yıkama programı</v>
      </c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32"/>
      <c r="BJ84" s="32"/>
      <c r="BK84" s="32"/>
      <c r="BL84" s="32"/>
      <c r="BM84" s="32"/>
      <c r="BN84" s="32"/>
      <c r="BO84" s="32"/>
      <c r="BP84" s="32"/>
      <c r="BQ84" s="32"/>
      <c r="BR84" s="10"/>
    </row>
    <row r="85" spans="1:70" ht="7.5" customHeight="1">
      <c r="A85" s="8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3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32"/>
      <c r="BJ85" s="32"/>
      <c r="BK85" s="32"/>
      <c r="BL85" s="32"/>
      <c r="BM85" s="32"/>
      <c r="BN85" s="32"/>
      <c r="BO85" s="32"/>
      <c r="BP85" s="32"/>
      <c r="BQ85" s="32"/>
      <c r="BR85" s="10"/>
    </row>
    <row r="86" spans="1:70" ht="7.5" customHeight="1">
      <c r="A86" s="8"/>
      <c r="B86" s="52" t="str">
        <f>IF(VLOOKUP($B$76,Veriler!$A:$Y,7,)&lt;&gt;"",VLOOKUP($B$76,Veriler!$A:$Y,7,),"")</f>
        <v>1000 devir sıkma kapasitesi</v>
      </c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32"/>
      <c r="AF86" s="52" t="str">
        <f>IF(VLOOKUP($B$76,Veriler!$A:$Y,8,)&lt;&gt;"",VLOOKUP($B$76,Veriler!$A:$Y,8,),"")</f>
        <v>Bumerang gövde</v>
      </c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32"/>
      <c r="BJ86" s="32"/>
      <c r="BK86" s="32"/>
      <c r="BL86" s="32"/>
      <c r="BM86" s="32"/>
      <c r="BN86" s="32"/>
      <c r="BO86" s="32"/>
      <c r="BP86" s="32"/>
      <c r="BQ86" s="32"/>
      <c r="BR86" s="10"/>
    </row>
    <row r="87" spans="1:70" ht="7.5" customHeight="1">
      <c r="A87" s="8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3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32"/>
      <c r="BJ87" s="32"/>
      <c r="BK87" s="32"/>
      <c r="BL87" s="32"/>
      <c r="BM87" s="32"/>
      <c r="BN87" s="32"/>
      <c r="BO87" s="32"/>
      <c r="BP87" s="32"/>
      <c r="BQ87" s="32"/>
      <c r="BR87" s="10"/>
    </row>
    <row r="88" spans="1:70" ht="7.5" customHeight="1">
      <c r="A88" s="8"/>
      <c r="B88" s="52" t="str">
        <f>IF(VLOOKUP($B$76,Veriler!$A:$Y,9,)&lt;&gt;"",VLOOKUP($B$76,Veriler!$A:$Y,9,),"")</f>
        <v>Narinler/Elde yıkama programı</v>
      </c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32"/>
      <c r="AF88" s="52" t="str">
        <f>IF(VLOOKUP($B$76,Veriler!$A:$Y,10,)&lt;&gt;"",VLOOKUP($B$76,Veriler!$A:$Y,10,),"")</f>
        <v>LED Ekran</v>
      </c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32"/>
      <c r="BJ88" s="32"/>
      <c r="BK88" s="32"/>
      <c r="BL88" s="32"/>
      <c r="BM88" s="32"/>
      <c r="BN88" s="32"/>
      <c r="BO88" s="32"/>
      <c r="BP88" s="32"/>
      <c r="BQ88" s="32"/>
      <c r="BR88" s="10"/>
    </row>
    <row r="89" spans="1:70" ht="7.5" customHeight="1">
      <c r="A89" s="8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3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32"/>
      <c r="BJ89" s="32"/>
      <c r="BK89" s="32"/>
      <c r="BL89" s="32"/>
      <c r="BM89" s="32"/>
      <c r="BN89" s="32"/>
      <c r="BO89" s="32"/>
      <c r="BP89" s="32"/>
      <c r="BQ89" s="32"/>
      <c r="BR89" s="10"/>
    </row>
    <row r="90" spans="1:70" ht="7.5" customHeight="1">
      <c r="A90" s="8"/>
      <c r="B90" s="52" t="str">
        <f>IF(VLOOKUP($B$76,Veriler!$A:$Y,11,)&lt;&gt;"",VLOOKUP($B$76,Veriler!$A:$Y,11,),"")</f>
        <v>Alerji uzmanı programı</v>
      </c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32"/>
      <c r="AF90" s="52" t="str">
        <f>IF(VLOOKUP($B$76,Veriler!$A:$Y,12,)&lt;&gt;"",VLOOKUP($B$76,Veriler!$A:$Y,12,),"")</f>
        <v/>
      </c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32"/>
      <c r="BJ90" s="32"/>
      <c r="BK90" s="32"/>
      <c r="BL90" s="32"/>
      <c r="BM90" s="32"/>
      <c r="BN90" s="32"/>
      <c r="BO90" s="32"/>
      <c r="BP90" s="32"/>
      <c r="BQ90" s="32"/>
      <c r="BR90" s="10"/>
    </row>
    <row r="91" spans="1:70" ht="7.5" customHeight="1">
      <c r="A91" s="8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3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32"/>
      <c r="BJ91" s="32"/>
      <c r="BK91" s="32"/>
      <c r="BL91" s="32"/>
      <c r="BM91" s="32"/>
      <c r="BN91" s="32"/>
      <c r="BO91" s="32"/>
      <c r="BP91" s="32"/>
      <c r="BQ91" s="32"/>
      <c r="BR91" s="10"/>
    </row>
    <row r="92" spans="1:70" ht="7.5" customHeight="1">
      <c r="A92" s="8"/>
      <c r="B92" s="52" t="str">
        <f>IF(VLOOKUP($B$76,Veriler!$A:$Y,13,)&lt;&gt;"",VLOOKUP($B$76,Veriler!$A:$Y,13,),"")</f>
        <v/>
      </c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32"/>
      <c r="AF92" s="52" t="str">
        <f>IF(VLOOKUP($B$40,Veriler!$A:$Y,14,)&lt;&gt;"",VLOOKUP($B$40,Veriler!$A:$Y,14,),"")</f>
        <v/>
      </c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32"/>
      <c r="BJ92" s="32"/>
      <c r="BK92" s="32"/>
      <c r="BL92" s="32"/>
      <c r="BM92" s="32"/>
      <c r="BN92" s="32"/>
      <c r="BO92" s="32"/>
      <c r="BP92" s="32"/>
      <c r="BQ92" s="32"/>
      <c r="BR92" s="10"/>
    </row>
    <row r="93" spans="1:70" ht="7.5" customHeight="1">
      <c r="A93" s="8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3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32"/>
      <c r="BJ93" s="32"/>
      <c r="BK93" s="32"/>
      <c r="BL93" s="32"/>
      <c r="BM93" s="32"/>
      <c r="BN93" s="32"/>
      <c r="BO93" s="32"/>
      <c r="BP93" s="32"/>
      <c r="BQ93" s="32"/>
      <c r="BR93" s="10"/>
    </row>
    <row r="94" spans="1:70" ht="7.5" customHeight="1">
      <c r="A94" s="8"/>
      <c r="B94" s="52" t="str">
        <f>IF(VLOOKUP($B$40,Veriler!$A:$Y,15,)&lt;&gt;"",VLOOKUP($B$40,Veriler!$A:$Y,15,),"")</f>
        <v/>
      </c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32"/>
      <c r="AF94" s="52" t="str">
        <f>IF(VLOOKUP($B$40,Veriler!$A:$Y,16,)&lt;&gt;"",VLOOKUP($B$40,Veriler!$A:$Y,16,),"")</f>
        <v/>
      </c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32"/>
      <c r="BJ94" s="32"/>
      <c r="BK94" s="32"/>
      <c r="BL94" s="32"/>
      <c r="BM94" s="32"/>
      <c r="BN94" s="32"/>
      <c r="BO94" s="32"/>
      <c r="BP94" s="32"/>
      <c r="BQ94" s="32"/>
      <c r="BR94" s="10"/>
    </row>
    <row r="95" spans="1:70" ht="7.5" customHeight="1" thickBot="1">
      <c r="A95" s="8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3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32"/>
      <c r="BJ95" s="32"/>
      <c r="BK95" s="32"/>
      <c r="BL95" s="32"/>
      <c r="BM95" s="32"/>
      <c r="BN95" s="32"/>
      <c r="BO95" s="32"/>
      <c r="BP95" s="32"/>
      <c r="BQ95" s="32"/>
      <c r="BR95" s="10"/>
    </row>
    <row r="96" spans="1:70" ht="7.5" customHeight="1" thickBot="1">
      <c r="A96" s="8"/>
      <c r="B96" s="62" t="s">
        <v>2127</v>
      </c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4"/>
      <c r="AE96" s="34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34"/>
      <c r="BJ96" s="32"/>
      <c r="BK96" s="32"/>
      <c r="BL96" s="32"/>
      <c r="BM96" s="32"/>
      <c r="BN96" s="32"/>
      <c r="BO96" s="32"/>
      <c r="BP96" s="32"/>
      <c r="BQ96" s="32"/>
      <c r="BR96" s="10"/>
    </row>
    <row r="97" spans="1:70" ht="7.5" customHeight="1">
      <c r="A97" s="8"/>
      <c r="B97" s="65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7"/>
      <c r="AE97" s="34"/>
      <c r="AF97" s="53">
        <v>2055</v>
      </c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5"/>
      <c r="BI97" s="34"/>
      <c r="BJ97" s="32"/>
      <c r="BK97" s="32"/>
      <c r="BL97" s="32"/>
      <c r="BM97" s="32"/>
      <c r="BN97" s="32"/>
      <c r="BO97" s="32"/>
      <c r="BP97" s="32"/>
      <c r="BQ97" s="32"/>
      <c r="BR97" s="10"/>
    </row>
    <row r="98" spans="1:70" ht="7.5" customHeight="1" thickBot="1">
      <c r="A98" s="12"/>
      <c r="B98" s="68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70"/>
      <c r="AE98" s="34"/>
      <c r="AF98" s="56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  <c r="BH98" s="58"/>
      <c r="BI98" s="34"/>
      <c r="BJ98" s="32"/>
      <c r="BK98" s="32"/>
      <c r="BL98" s="32"/>
      <c r="BM98" s="32"/>
      <c r="BN98" s="32"/>
      <c r="BO98" s="32"/>
      <c r="BP98" s="32"/>
      <c r="BQ98" s="32"/>
      <c r="BR98" s="10"/>
    </row>
    <row r="99" spans="1:70" ht="7.5" customHeight="1" thickBot="1">
      <c r="A99" s="12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34"/>
      <c r="AF99" s="56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8"/>
      <c r="BI99" s="34"/>
      <c r="BJ99" s="32"/>
      <c r="BK99" s="32"/>
      <c r="BL99" s="32"/>
      <c r="BM99" s="32"/>
      <c r="BN99" s="32"/>
      <c r="BO99" s="32"/>
      <c r="BP99" s="32"/>
      <c r="BQ99" s="32"/>
      <c r="BR99" s="10"/>
    </row>
    <row r="100" spans="1:70" ht="7.5" customHeight="1">
      <c r="A100" s="8"/>
      <c r="B100" s="62" t="s">
        <v>2146</v>
      </c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4"/>
      <c r="AE100" s="21"/>
      <c r="AF100" s="56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  <c r="AT100" s="57"/>
      <c r="AU100" s="57"/>
      <c r="AV100" s="57"/>
      <c r="AW100" s="57"/>
      <c r="AX100" s="57"/>
      <c r="AY100" s="57"/>
      <c r="AZ100" s="57"/>
      <c r="BA100" s="57"/>
      <c r="BB100" s="57"/>
      <c r="BC100" s="57"/>
      <c r="BD100" s="57"/>
      <c r="BE100" s="57"/>
      <c r="BF100" s="57"/>
      <c r="BG100" s="57"/>
      <c r="BH100" s="58"/>
      <c r="BI100" s="34"/>
      <c r="BJ100" s="32"/>
      <c r="BK100" s="32"/>
      <c r="BL100" s="32"/>
      <c r="BM100" s="32"/>
      <c r="BN100" s="32"/>
      <c r="BO100" s="32"/>
      <c r="BP100" s="32"/>
      <c r="BQ100" s="32"/>
      <c r="BR100" s="10"/>
    </row>
    <row r="101" spans="1:70" ht="7.5" customHeight="1" thickBot="1">
      <c r="A101" s="8"/>
      <c r="B101" s="65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7"/>
      <c r="AE101" s="21"/>
      <c r="AF101" s="59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0"/>
      <c r="BD101" s="60"/>
      <c r="BE101" s="60"/>
      <c r="BF101" s="60"/>
      <c r="BG101" s="60"/>
      <c r="BH101" s="61"/>
      <c r="BI101" s="34"/>
      <c r="BJ101" s="32"/>
      <c r="BK101" s="32"/>
      <c r="BL101" s="32"/>
      <c r="BM101" s="32"/>
      <c r="BN101" s="32"/>
      <c r="BO101" s="32"/>
      <c r="BP101" s="32"/>
      <c r="BQ101" s="32"/>
      <c r="BR101" s="10"/>
    </row>
    <row r="102" spans="1:70" ht="7.5" customHeight="1" thickBot="1">
      <c r="A102" s="8"/>
      <c r="B102" s="68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70"/>
      <c r="AE102" s="21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4"/>
      <c r="BI102" s="34"/>
      <c r="BJ102" s="32"/>
      <c r="BK102" s="32"/>
      <c r="BL102" s="32"/>
      <c r="BM102" s="32"/>
      <c r="BN102" s="32"/>
      <c r="BO102" s="32"/>
      <c r="BP102" s="32"/>
      <c r="BQ102" s="32"/>
      <c r="BR102" s="10"/>
    </row>
    <row r="103" spans="1:70" ht="7.5" customHeight="1" thickBot="1">
      <c r="A103" s="8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21"/>
      <c r="AF103" s="71" t="s">
        <v>2105</v>
      </c>
      <c r="AG103" s="71"/>
      <c r="AH103" s="71"/>
      <c r="AI103" s="71"/>
      <c r="AJ103" s="71"/>
      <c r="AK103" s="71"/>
      <c r="AL103" s="71"/>
      <c r="AM103" s="71"/>
      <c r="AN103" s="71"/>
      <c r="AO103" s="74">
        <v>1849</v>
      </c>
      <c r="AP103" s="74"/>
      <c r="AQ103" s="74"/>
      <c r="AR103" s="74"/>
      <c r="AS103" s="74"/>
      <c r="AT103" s="74"/>
      <c r="AU103" s="74"/>
      <c r="AV103" s="74"/>
      <c r="AW103" s="74"/>
      <c r="AX103" s="74"/>
      <c r="AY103" s="74"/>
      <c r="AZ103" s="74"/>
      <c r="BA103" s="74"/>
      <c r="BB103" s="74"/>
      <c r="BC103" s="74"/>
      <c r="BD103" s="74"/>
      <c r="BE103" s="74"/>
      <c r="BF103" s="74"/>
      <c r="BG103" s="74"/>
      <c r="BH103" s="74"/>
      <c r="BI103" s="34"/>
      <c r="BJ103" s="32"/>
      <c r="BK103" s="32"/>
      <c r="BL103" s="32"/>
      <c r="BM103" s="32"/>
      <c r="BN103" s="32"/>
      <c r="BO103" s="32"/>
      <c r="BP103" s="32"/>
      <c r="BQ103" s="32"/>
      <c r="BR103" s="10"/>
    </row>
    <row r="104" spans="1:70" ht="7.5" customHeight="1">
      <c r="A104" s="8"/>
      <c r="B104" s="81" t="s">
        <v>2147</v>
      </c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3"/>
      <c r="AE104" s="21"/>
      <c r="AF104" s="72"/>
      <c r="AG104" s="72"/>
      <c r="AH104" s="72"/>
      <c r="AI104" s="72"/>
      <c r="AJ104" s="72"/>
      <c r="AK104" s="72"/>
      <c r="AL104" s="72"/>
      <c r="AM104" s="72"/>
      <c r="AN104" s="72"/>
      <c r="AO104" s="75"/>
      <c r="AP104" s="75"/>
      <c r="AQ104" s="75"/>
      <c r="AR104" s="75"/>
      <c r="AS104" s="75"/>
      <c r="AT104" s="75"/>
      <c r="AU104" s="75"/>
      <c r="AV104" s="75"/>
      <c r="AW104" s="75"/>
      <c r="AX104" s="75"/>
      <c r="AY104" s="75"/>
      <c r="AZ104" s="75"/>
      <c r="BA104" s="75"/>
      <c r="BB104" s="75"/>
      <c r="BC104" s="75"/>
      <c r="BD104" s="75"/>
      <c r="BE104" s="75"/>
      <c r="BF104" s="75"/>
      <c r="BG104" s="75"/>
      <c r="BH104" s="75"/>
      <c r="BI104" s="34"/>
      <c r="BJ104" s="32"/>
      <c r="BK104" s="32"/>
      <c r="BL104" s="32"/>
      <c r="BM104" s="32"/>
      <c r="BN104" s="32"/>
      <c r="BO104" s="32"/>
      <c r="BP104" s="32"/>
      <c r="BQ104" s="32"/>
      <c r="BR104" s="10"/>
    </row>
    <row r="105" spans="1:70" ht="7.5" customHeight="1">
      <c r="A105" s="8"/>
      <c r="B105" s="84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  <c r="AD105" s="86"/>
      <c r="AE105" s="21"/>
      <c r="AF105" s="72"/>
      <c r="AG105" s="72"/>
      <c r="AH105" s="72"/>
      <c r="AI105" s="72"/>
      <c r="AJ105" s="72"/>
      <c r="AK105" s="72"/>
      <c r="AL105" s="72"/>
      <c r="AM105" s="72"/>
      <c r="AN105" s="72"/>
      <c r="AO105" s="75"/>
      <c r="AP105" s="75"/>
      <c r="AQ105" s="75"/>
      <c r="AR105" s="75"/>
      <c r="AS105" s="75"/>
      <c r="AT105" s="75"/>
      <c r="AU105" s="75"/>
      <c r="AV105" s="75"/>
      <c r="AW105" s="75"/>
      <c r="AX105" s="75"/>
      <c r="AY105" s="75"/>
      <c r="AZ105" s="75"/>
      <c r="BA105" s="75"/>
      <c r="BB105" s="75"/>
      <c r="BC105" s="75"/>
      <c r="BD105" s="75"/>
      <c r="BE105" s="75"/>
      <c r="BF105" s="75"/>
      <c r="BG105" s="75"/>
      <c r="BH105" s="75"/>
      <c r="BI105" s="34"/>
      <c r="BJ105" s="32"/>
      <c r="BK105" s="32"/>
      <c r="BL105" s="32"/>
      <c r="BM105" s="32"/>
      <c r="BN105" s="32"/>
      <c r="BO105" s="32"/>
      <c r="BP105" s="32"/>
      <c r="BQ105" s="32"/>
      <c r="BR105" s="10"/>
    </row>
    <row r="106" spans="1:70" ht="7.5" customHeight="1" thickBot="1">
      <c r="A106" s="8"/>
      <c r="B106" s="87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9"/>
      <c r="AE106" s="21"/>
      <c r="AF106" s="72"/>
      <c r="AG106" s="72"/>
      <c r="AH106" s="72"/>
      <c r="AI106" s="72"/>
      <c r="AJ106" s="72"/>
      <c r="AK106" s="72"/>
      <c r="AL106" s="72"/>
      <c r="AM106" s="72"/>
      <c r="AN106" s="72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  <c r="AY106" s="75"/>
      <c r="AZ106" s="75"/>
      <c r="BA106" s="75"/>
      <c r="BB106" s="75"/>
      <c r="BC106" s="75"/>
      <c r="BD106" s="75"/>
      <c r="BE106" s="75"/>
      <c r="BF106" s="75"/>
      <c r="BG106" s="75"/>
      <c r="BH106" s="75"/>
      <c r="BI106" s="34"/>
      <c r="BJ106" s="32"/>
      <c r="BK106" s="32"/>
      <c r="BL106" s="32"/>
      <c r="BM106" s="32"/>
      <c r="BN106" s="32"/>
      <c r="BO106" s="32"/>
      <c r="BP106" s="32"/>
      <c r="BQ106" s="32"/>
      <c r="BR106" s="10"/>
    </row>
    <row r="107" spans="1:70" ht="7.5" customHeight="1" thickBot="1">
      <c r="A107" s="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21"/>
      <c r="AF107" s="73"/>
      <c r="AG107" s="73"/>
      <c r="AH107" s="73"/>
      <c r="AI107" s="73"/>
      <c r="AJ107" s="73"/>
      <c r="AK107" s="73"/>
      <c r="AL107" s="73"/>
      <c r="AM107" s="73"/>
      <c r="AN107" s="73"/>
      <c r="AO107" s="76"/>
      <c r="AP107" s="76"/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  <c r="BH107" s="76"/>
      <c r="BI107" s="34"/>
      <c r="BJ107" s="32"/>
      <c r="BK107" s="32"/>
      <c r="BL107" s="32"/>
      <c r="BM107" s="32"/>
      <c r="BN107" s="32"/>
      <c r="BO107" s="32"/>
      <c r="BP107" s="32"/>
      <c r="BQ107" s="32"/>
      <c r="BR107" s="10"/>
    </row>
    <row r="108" spans="1:70" ht="7.5" customHeight="1">
      <c r="A108" s="8"/>
      <c r="B108" s="90" t="s">
        <v>2104</v>
      </c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11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77">
        <f>AF36</f>
        <v>43446</v>
      </c>
      <c r="AG108" s="77"/>
      <c r="AH108" s="77"/>
      <c r="AI108" s="77"/>
      <c r="AJ108" s="77"/>
      <c r="AK108" s="77"/>
      <c r="AL108" s="77"/>
      <c r="AM108" s="77"/>
      <c r="AN108" s="77"/>
      <c r="AO108" s="77"/>
      <c r="AP108" s="77"/>
      <c r="AQ108" s="77"/>
      <c r="AR108" s="77"/>
      <c r="AS108" s="77"/>
      <c r="AT108" s="79">
        <v>20218441</v>
      </c>
      <c r="AU108" s="79"/>
      <c r="AV108" s="79"/>
      <c r="AW108" s="79"/>
      <c r="AX108" s="79"/>
      <c r="AY108" s="79"/>
      <c r="AZ108" s="79"/>
      <c r="BA108" s="79"/>
      <c r="BB108" s="79"/>
      <c r="BC108" s="79"/>
      <c r="BD108" s="79"/>
      <c r="BE108" s="79"/>
      <c r="BF108" s="79"/>
      <c r="BG108" s="79"/>
      <c r="BH108" s="79"/>
      <c r="BI108" s="34"/>
      <c r="BJ108" s="32"/>
      <c r="BK108" s="32"/>
      <c r="BL108" s="32"/>
      <c r="BM108" s="32"/>
      <c r="BN108" s="32"/>
      <c r="BO108" s="32"/>
      <c r="BP108" s="32"/>
      <c r="BQ108" s="32"/>
      <c r="BR108" s="10"/>
    </row>
    <row r="109" spans="1:70" ht="7.5" customHeight="1" thickBot="1">
      <c r="A109" s="8"/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11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78"/>
      <c r="AG109" s="78"/>
      <c r="AH109" s="78"/>
      <c r="AI109" s="78"/>
      <c r="AJ109" s="78"/>
      <c r="AK109" s="78"/>
      <c r="AL109" s="78"/>
      <c r="AM109" s="78"/>
      <c r="AN109" s="78"/>
      <c r="AO109" s="78"/>
      <c r="AP109" s="78"/>
      <c r="AQ109" s="78"/>
      <c r="AR109" s="78"/>
      <c r="AS109" s="78"/>
      <c r="AT109" s="80"/>
      <c r="AU109" s="80"/>
      <c r="AV109" s="80"/>
      <c r="AW109" s="80"/>
      <c r="AX109" s="80"/>
      <c r="AY109" s="80"/>
      <c r="AZ109" s="80"/>
      <c r="BA109" s="80"/>
      <c r="BB109" s="80"/>
      <c r="BC109" s="80"/>
      <c r="BD109" s="80"/>
      <c r="BE109" s="80"/>
      <c r="BF109" s="80"/>
      <c r="BG109" s="80"/>
      <c r="BH109" s="80"/>
      <c r="BI109" s="34"/>
      <c r="BJ109" s="32"/>
      <c r="BK109" s="32"/>
      <c r="BL109" s="32"/>
      <c r="BM109" s="32"/>
      <c r="BN109" s="32"/>
      <c r="BO109" s="32"/>
      <c r="BP109" s="32"/>
      <c r="BQ109" s="32"/>
      <c r="BR109" s="10"/>
    </row>
    <row r="110" spans="1:70" ht="7.5" customHeight="1">
      <c r="A110" s="13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22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22"/>
      <c r="BI110" s="14"/>
      <c r="BJ110" s="14"/>
      <c r="BK110" s="14"/>
      <c r="BL110" s="14"/>
      <c r="BM110" s="14"/>
      <c r="BN110" s="14"/>
      <c r="BO110" s="14"/>
      <c r="BP110" s="14"/>
      <c r="BQ110" s="14"/>
      <c r="BR110" s="15"/>
    </row>
  </sheetData>
  <mergeCells count="75">
    <mergeCell ref="B96:AD98"/>
    <mergeCell ref="B100:AD102"/>
    <mergeCell ref="B104:AD106"/>
    <mergeCell ref="B108:O109"/>
    <mergeCell ref="AF97:BH101"/>
    <mergeCell ref="AF103:AN107"/>
    <mergeCell ref="AO103:BH107"/>
    <mergeCell ref="AF108:AS109"/>
    <mergeCell ref="AT108:BH109"/>
    <mergeCell ref="B90:AD91"/>
    <mergeCell ref="AF90:BH91"/>
    <mergeCell ref="B92:AD93"/>
    <mergeCell ref="AF92:BH93"/>
    <mergeCell ref="B94:AD95"/>
    <mergeCell ref="AF94:BH95"/>
    <mergeCell ref="B84:AD85"/>
    <mergeCell ref="AF84:BH85"/>
    <mergeCell ref="B86:AD87"/>
    <mergeCell ref="AF86:BH87"/>
    <mergeCell ref="B88:AD89"/>
    <mergeCell ref="AF88:BH89"/>
    <mergeCell ref="B82:AD83"/>
    <mergeCell ref="AF82:BH83"/>
    <mergeCell ref="AF72:AS73"/>
    <mergeCell ref="AT72:BH73"/>
    <mergeCell ref="B60:AD62"/>
    <mergeCell ref="B64:AD66"/>
    <mergeCell ref="B68:AD70"/>
    <mergeCell ref="B72:O73"/>
    <mergeCell ref="AF56:BH57"/>
    <mergeCell ref="B58:AD59"/>
    <mergeCell ref="AF58:BH59"/>
    <mergeCell ref="B76:BH78"/>
    <mergeCell ref="B79:BH81"/>
    <mergeCell ref="AF61:BH65"/>
    <mergeCell ref="AF67:AN71"/>
    <mergeCell ref="AO67:BH71"/>
    <mergeCell ref="B20:AD21"/>
    <mergeCell ref="AF20:BH21"/>
    <mergeCell ref="B22:AD23"/>
    <mergeCell ref="AF22:BH23"/>
    <mergeCell ref="AF54:BH55"/>
    <mergeCell ref="AT36:BH37"/>
    <mergeCell ref="B43:BH45"/>
    <mergeCell ref="B40:BH42"/>
    <mergeCell ref="B48:AD49"/>
    <mergeCell ref="AF48:BH49"/>
    <mergeCell ref="B50:AD51"/>
    <mergeCell ref="AF50:BH51"/>
    <mergeCell ref="B46:AD47"/>
    <mergeCell ref="AF46:BH47"/>
    <mergeCell ref="B52:AD53"/>
    <mergeCell ref="AF52:BH53"/>
    <mergeCell ref="B14:AD15"/>
    <mergeCell ref="AF14:BH15"/>
    <mergeCell ref="B16:AD17"/>
    <mergeCell ref="AF16:BH17"/>
    <mergeCell ref="B18:AD19"/>
    <mergeCell ref="AF18:BH19"/>
    <mergeCell ref="B4:BH6"/>
    <mergeCell ref="B7:BH9"/>
    <mergeCell ref="B10:AD11"/>
    <mergeCell ref="AF10:BH11"/>
    <mergeCell ref="B12:AD13"/>
    <mergeCell ref="AF12:BH13"/>
    <mergeCell ref="B56:AD57"/>
    <mergeCell ref="B24:AD26"/>
    <mergeCell ref="B28:AD30"/>
    <mergeCell ref="B32:AD34"/>
    <mergeCell ref="B36:O37"/>
    <mergeCell ref="AF36:AS37"/>
    <mergeCell ref="AF25:BH29"/>
    <mergeCell ref="AF31:AN35"/>
    <mergeCell ref="AO31:BH35"/>
    <mergeCell ref="B54:AD55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3:BR110"/>
  <sheetViews>
    <sheetView workbookViewId="0">
      <selection activeCell="BN117" sqref="BN117"/>
    </sheetView>
  </sheetViews>
  <sheetFormatPr defaultColWidth="1.42578125" defaultRowHeight="7.5" customHeight="1"/>
  <cols>
    <col min="1" max="16384" width="1.42578125" style="7"/>
  </cols>
  <sheetData>
    <row r="3" spans="1:70" ht="7.5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6"/>
    </row>
    <row r="4" spans="1:70" ht="7.5" customHeight="1">
      <c r="A4" s="8"/>
      <c r="B4" s="49" t="s">
        <v>333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32"/>
      <c r="BJ4" s="32"/>
      <c r="BK4" s="32"/>
      <c r="BL4" s="32"/>
      <c r="BM4" s="32"/>
      <c r="BN4" s="32"/>
      <c r="BO4" s="32"/>
      <c r="BP4" s="32"/>
      <c r="BQ4" s="32"/>
      <c r="BR4" s="10"/>
    </row>
    <row r="5" spans="1:70" ht="7.5" customHeight="1">
      <c r="A5" s="8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32"/>
      <c r="BJ5" s="32"/>
      <c r="BK5" s="32"/>
      <c r="BL5" s="32"/>
      <c r="BM5" s="32"/>
      <c r="BN5" s="32"/>
      <c r="BO5" s="32"/>
      <c r="BP5" s="32"/>
      <c r="BQ5" s="32"/>
      <c r="BR5" s="10"/>
    </row>
    <row r="6" spans="1:70" ht="7.5" customHeight="1">
      <c r="A6" s="8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32"/>
      <c r="BJ6" s="32"/>
      <c r="BK6" s="32"/>
      <c r="BL6" s="32"/>
      <c r="BM6" s="32"/>
      <c r="BN6" s="32"/>
      <c r="BO6" s="32"/>
      <c r="BP6" s="32"/>
      <c r="BQ6" s="32"/>
      <c r="BR6" s="10"/>
    </row>
    <row r="7" spans="1:70" ht="7.5" customHeight="1">
      <c r="A7" s="8"/>
      <c r="B7" s="50" t="str">
        <f>IF(VLOOKUP($B$4,Veriler!$A:$Y,2,)&lt;&gt;"",VLOOKUP($B$4,Veriler!$A:$Y,2,),"")</f>
        <v>9 KG ÇAMAŞIR MAKİNESİ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32"/>
      <c r="BJ7" s="32"/>
      <c r="BK7" s="32"/>
      <c r="BL7" s="32"/>
      <c r="BM7" s="32"/>
      <c r="BN7" s="32"/>
      <c r="BO7" s="32"/>
      <c r="BP7" s="32"/>
      <c r="BQ7" s="32"/>
      <c r="BR7" s="10"/>
    </row>
    <row r="8" spans="1:70" ht="7.5" customHeight="1">
      <c r="A8" s="8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32"/>
      <c r="BJ8" s="32"/>
      <c r="BK8" s="32"/>
      <c r="BL8" s="32"/>
      <c r="BM8" s="32"/>
      <c r="BN8" s="32"/>
      <c r="BO8" s="32"/>
      <c r="BP8" s="32"/>
      <c r="BQ8" s="32"/>
      <c r="BR8" s="10"/>
    </row>
    <row r="9" spans="1:70" ht="7.5" customHeight="1">
      <c r="A9" s="8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32"/>
      <c r="BJ9" s="32"/>
      <c r="BK9" s="32"/>
      <c r="BL9" s="32"/>
      <c r="BM9" s="32"/>
      <c r="BN9" s="32"/>
      <c r="BO9" s="32"/>
      <c r="BP9" s="32"/>
      <c r="BQ9" s="32"/>
      <c r="BR9" s="10"/>
    </row>
    <row r="10" spans="1:70" ht="7.5" customHeight="1">
      <c r="A10" s="8"/>
      <c r="B10" s="52" t="str">
        <f>IF(VLOOKUP($B$4,Veriler!$A:$Y,3,)&lt;&gt;"",VLOOKUP($B$4,Veriler!$A:$Y,3,),"")</f>
        <v>9 kg yıkama kapasitesi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32"/>
      <c r="AF10" s="52" t="str">
        <f>IF(VLOOKUP($B$4,Veriler!$A:$Y,4,)&lt;&gt;"",VLOOKUP($B$4,Veriler!$A:$Y,4,),"")</f>
        <v>A+++ Enerji Sınıfı</v>
      </c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11"/>
      <c r="BJ10" s="32"/>
      <c r="BK10" s="32"/>
      <c r="BL10" s="32"/>
      <c r="BM10" s="32"/>
      <c r="BN10" s="32"/>
      <c r="BO10" s="32"/>
      <c r="BP10" s="32"/>
      <c r="BQ10" s="32"/>
      <c r="BR10" s="10"/>
    </row>
    <row r="11" spans="1:70" ht="7.5" customHeight="1">
      <c r="A11" s="1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3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11"/>
      <c r="BJ11" s="32"/>
      <c r="BK11" s="32"/>
      <c r="BL11" s="32"/>
      <c r="BM11" s="32"/>
      <c r="BN11" s="32"/>
      <c r="BO11" s="32"/>
      <c r="BP11" s="32"/>
      <c r="BQ11" s="32"/>
      <c r="BR11" s="10"/>
    </row>
    <row r="12" spans="1:70" ht="7.5" customHeight="1">
      <c r="A12" s="8"/>
      <c r="B12" s="52" t="str">
        <f>IF(VLOOKUP($B$4,Veriler!$A:$Y,5,)&lt;&gt;"",VLOOKUP($B$4,Veriler!$A:$Y,5,),"")</f>
        <v>Yeşil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32"/>
      <c r="AF12" s="52" t="str">
        <f>IF(VLOOKUP($B$4,Veriler!$A:$Y,6,)&lt;&gt;"",VLOOKUP($B$4,Veriler!$A:$Y,6,),"")</f>
        <v>12 dk. hızlı yıkama programı</v>
      </c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32"/>
      <c r="BJ12" s="32"/>
      <c r="BK12" s="32"/>
      <c r="BL12" s="32"/>
      <c r="BM12" s="32"/>
      <c r="BN12" s="32"/>
      <c r="BO12" s="32"/>
      <c r="BP12" s="32"/>
      <c r="BQ12" s="32"/>
      <c r="BR12" s="10"/>
    </row>
    <row r="13" spans="1:70" ht="7.5" customHeight="1">
      <c r="A13" s="8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3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32"/>
      <c r="BJ13" s="32"/>
      <c r="BK13" s="32"/>
      <c r="BL13" s="32"/>
      <c r="BM13" s="32"/>
      <c r="BN13" s="32"/>
      <c r="BO13" s="32"/>
      <c r="BP13" s="32"/>
      <c r="BQ13" s="32"/>
      <c r="BR13" s="10"/>
    </row>
    <row r="14" spans="1:70" ht="7.5" customHeight="1">
      <c r="A14" s="8"/>
      <c r="B14" s="52" t="str">
        <f>IF(VLOOKUP($B$4,Veriler!$A:$Y,7,)&lt;&gt;"",VLOOKUP($B$4,Veriler!$A:$Y,7,),"")</f>
        <v>1200 devir sıkma kapasitesi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32"/>
      <c r="AF14" s="52" t="str">
        <f>IF(VLOOKUP($B$4,Veriler!$A:$Y,8,)&lt;&gt;"",VLOOKUP($B$4,Veriler!$A:$Y,8,),"")</f>
        <v>Bumerang gövde</v>
      </c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32"/>
      <c r="BJ14" s="32"/>
      <c r="BK14" s="32"/>
      <c r="BL14" s="32"/>
      <c r="BM14" s="32"/>
      <c r="BN14" s="32"/>
      <c r="BO14" s="32"/>
      <c r="BP14" s="32"/>
      <c r="BQ14" s="32"/>
      <c r="BR14" s="10"/>
    </row>
    <row r="15" spans="1:70" ht="7.5" customHeight="1">
      <c r="A15" s="8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3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32"/>
      <c r="BJ15" s="32"/>
      <c r="BK15" s="32"/>
      <c r="BL15" s="32"/>
      <c r="BM15" s="32"/>
      <c r="BN15" s="32"/>
      <c r="BO15" s="32"/>
      <c r="BP15" s="32"/>
      <c r="BQ15" s="32"/>
      <c r="BR15" s="10"/>
    </row>
    <row r="16" spans="1:70" ht="7.5" customHeight="1">
      <c r="A16" s="8"/>
      <c r="B16" s="52" t="str">
        <f>IF(VLOOKUP($B$4,Veriler!$A:$Y,9,)&lt;&gt;"",VLOOKUP($B$4,Veriler!$A:$Y,9,),"")</f>
        <v>İnci kazan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32"/>
      <c r="AF16" s="52" t="str">
        <f>IF(VLOOKUP($B$4,Veriler!$A:$Y,10,)&lt;&gt;"",VLOOKUP($B$4,Veriler!$A:$Y,10,),"")</f>
        <v>LCD Ekran</v>
      </c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32"/>
      <c r="BJ16" s="32"/>
      <c r="BK16" s="32"/>
      <c r="BL16" s="32"/>
      <c r="BM16" s="32"/>
      <c r="BN16" s="32"/>
      <c r="BO16" s="32"/>
      <c r="BP16" s="32"/>
      <c r="BQ16" s="32"/>
      <c r="BR16" s="10"/>
    </row>
    <row r="17" spans="1:70" ht="7.5" customHeight="1">
      <c r="A17" s="8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3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32"/>
      <c r="BJ17" s="32"/>
      <c r="BK17" s="32"/>
      <c r="BL17" s="32"/>
      <c r="BM17" s="32"/>
      <c r="BN17" s="32"/>
      <c r="BO17" s="32"/>
      <c r="BP17" s="32"/>
      <c r="BQ17" s="32"/>
      <c r="BR17" s="10"/>
    </row>
    <row r="18" spans="1:70" ht="7.5" customHeight="1">
      <c r="A18" s="8"/>
      <c r="B18" s="52" t="str">
        <f>IF(VLOOKUP($B$4,Veriler!$A:$Y,11,)&lt;&gt;"",VLOOKUP($B$4,Veriler!$A:$Y,11,),"")</f>
        <v>Twinjet Plus teknolojisi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32"/>
      <c r="AF18" s="52" t="str">
        <f>IF(VLOOKUP($B$4,Veriler!$A:$Y,12,)&lt;&gt;"",VLOOKUP($B$4,Veriler!$A:$Y,12,),"")</f>
        <v>Alerji uzmanı programı</v>
      </c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32"/>
      <c r="BJ18" s="32"/>
      <c r="BK18" s="32"/>
      <c r="BL18" s="32"/>
      <c r="BM18" s="32"/>
      <c r="BN18" s="32"/>
      <c r="BO18" s="32"/>
      <c r="BP18" s="32"/>
      <c r="BQ18" s="32"/>
      <c r="BR18" s="10"/>
    </row>
    <row r="19" spans="1:70" ht="7.5" customHeight="1">
      <c r="A19" s="8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3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32"/>
      <c r="BJ19" s="32"/>
      <c r="BK19" s="32"/>
      <c r="BL19" s="32"/>
      <c r="BM19" s="32"/>
      <c r="BN19" s="32"/>
      <c r="BO19" s="32"/>
      <c r="BP19" s="32"/>
      <c r="BQ19" s="32"/>
      <c r="BR19" s="10"/>
    </row>
    <row r="20" spans="1:70" ht="7.5" customHeight="1">
      <c r="A20" s="8"/>
      <c r="B20" s="52" t="str">
        <f>IF(VLOOKUP($B$4,Veriler!$A:$Y,13,)&lt;&gt;"",VLOOKUP($B$4,Veriler!$A:$Y,13,),"")</f>
        <v>Yorgan programı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32"/>
      <c r="AF20" s="52" t="str">
        <f>IF(VLOOKUP($B$4,Veriler!$A:$Y,14,)&lt;&gt;"",VLOOKUP($B$4,Veriler!$A:$Y,14,),"")</f>
        <v>Perde yıkama programı</v>
      </c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32"/>
      <c r="BJ20" s="32"/>
      <c r="BK20" s="32"/>
      <c r="BL20" s="32"/>
      <c r="BM20" s="32"/>
      <c r="BN20" s="32"/>
      <c r="BO20" s="32"/>
      <c r="BP20" s="32"/>
      <c r="BQ20" s="32"/>
      <c r="BR20" s="10"/>
    </row>
    <row r="21" spans="1:70" ht="7.5" customHeight="1">
      <c r="A21" s="8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3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32"/>
      <c r="BJ21" s="32"/>
      <c r="BK21" s="32"/>
      <c r="BL21" s="32"/>
      <c r="BM21" s="32"/>
      <c r="BN21" s="32"/>
      <c r="BO21" s="32"/>
      <c r="BP21" s="32"/>
      <c r="BQ21" s="32"/>
      <c r="BR21" s="10"/>
    </row>
    <row r="22" spans="1:70" ht="7.5" customHeight="1">
      <c r="A22" s="8"/>
      <c r="B22" s="52" t="str">
        <f>IF(VLOOKUP($B$4,Veriler!$A:$Y,15,)&lt;&gt;"",VLOOKUP($B$4,Veriler!$A:$Y,15,),"")</f>
        <v>Kireç kalkanı teknolojisi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3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32"/>
      <c r="BJ22" s="32"/>
      <c r="BK22" s="32"/>
      <c r="BL22" s="32"/>
      <c r="BM22" s="32"/>
      <c r="BN22" s="32"/>
      <c r="BO22" s="32"/>
      <c r="BP22" s="32"/>
      <c r="BQ22" s="32"/>
      <c r="BR22" s="10"/>
    </row>
    <row r="23" spans="1:70" ht="7.5" customHeight="1" thickBot="1">
      <c r="A23" s="8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3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32"/>
      <c r="BJ23" s="32"/>
      <c r="BK23" s="32"/>
      <c r="BL23" s="32"/>
      <c r="BM23" s="32"/>
      <c r="BN23" s="32"/>
      <c r="BO23" s="32"/>
      <c r="BP23" s="32"/>
      <c r="BQ23" s="32"/>
      <c r="BR23" s="10"/>
    </row>
    <row r="24" spans="1:70" ht="7.5" customHeight="1" thickBot="1">
      <c r="A24" s="8"/>
      <c r="B24" s="62" t="s">
        <v>2109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4"/>
      <c r="AE24" s="34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34"/>
      <c r="BJ24" s="32"/>
      <c r="BK24" s="32"/>
      <c r="BL24" s="32"/>
      <c r="BM24" s="32"/>
      <c r="BN24" s="32"/>
      <c r="BO24" s="32"/>
      <c r="BP24" s="32"/>
      <c r="BQ24" s="32"/>
      <c r="BR24" s="10"/>
    </row>
    <row r="25" spans="1:70" ht="7.5" customHeight="1">
      <c r="A25" s="8"/>
      <c r="B25" s="65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7"/>
      <c r="AE25" s="34"/>
      <c r="AF25" s="53">
        <v>3429</v>
      </c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5"/>
      <c r="BI25" s="34"/>
      <c r="BJ25" s="32"/>
      <c r="BK25" s="32"/>
      <c r="BL25" s="32"/>
      <c r="BM25" s="32"/>
      <c r="BN25" s="32"/>
      <c r="BO25" s="32"/>
      <c r="BP25" s="32"/>
      <c r="BQ25" s="32"/>
      <c r="BR25" s="10"/>
    </row>
    <row r="26" spans="1:70" ht="7.5" customHeight="1" thickBot="1">
      <c r="A26" s="12"/>
      <c r="B26" s="68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70"/>
      <c r="AE26" s="34"/>
      <c r="AF26" s="56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8"/>
      <c r="BI26" s="34"/>
      <c r="BJ26" s="32"/>
      <c r="BK26" s="32"/>
      <c r="BL26" s="32"/>
      <c r="BM26" s="32"/>
      <c r="BN26" s="32"/>
      <c r="BO26" s="32"/>
      <c r="BP26" s="32"/>
      <c r="BQ26" s="32"/>
      <c r="BR26" s="10"/>
    </row>
    <row r="27" spans="1:70" ht="7.5" customHeight="1" thickBot="1">
      <c r="A27" s="12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34"/>
      <c r="AF27" s="56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8"/>
      <c r="BI27" s="34"/>
      <c r="BJ27" s="32"/>
      <c r="BK27" s="32"/>
      <c r="BL27" s="32"/>
      <c r="BM27" s="32"/>
      <c r="BN27" s="32"/>
      <c r="BO27" s="32"/>
      <c r="BP27" s="32"/>
      <c r="BQ27" s="32"/>
      <c r="BR27" s="10"/>
    </row>
    <row r="28" spans="1:70" ht="7.5" customHeight="1">
      <c r="A28" s="8"/>
      <c r="B28" s="62" t="s">
        <v>2110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4"/>
      <c r="AE28" s="21"/>
      <c r="AF28" s="56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8"/>
      <c r="BI28" s="34"/>
      <c r="BJ28" s="32"/>
      <c r="BK28" s="32"/>
      <c r="BL28" s="32"/>
      <c r="BM28" s="32"/>
      <c r="BN28" s="32"/>
      <c r="BO28" s="32"/>
      <c r="BP28" s="32"/>
      <c r="BQ28" s="32"/>
      <c r="BR28" s="10"/>
    </row>
    <row r="29" spans="1:70" ht="7.5" customHeight="1" thickBot="1">
      <c r="A29" s="8"/>
      <c r="B29" s="65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7"/>
      <c r="AE29" s="21"/>
      <c r="AF29" s="59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1"/>
      <c r="BI29" s="34"/>
      <c r="BJ29" s="32"/>
      <c r="BK29" s="32"/>
      <c r="BL29" s="32"/>
      <c r="BM29" s="32"/>
      <c r="BN29" s="32"/>
      <c r="BO29" s="32"/>
      <c r="BP29" s="32"/>
      <c r="BQ29" s="32"/>
      <c r="BR29" s="10"/>
    </row>
    <row r="30" spans="1:70" ht="7.5" customHeight="1" thickBot="1">
      <c r="A30" s="8"/>
      <c r="B30" s="68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70"/>
      <c r="AE30" s="21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4"/>
      <c r="BI30" s="34"/>
      <c r="BJ30" s="32"/>
      <c r="BK30" s="32"/>
      <c r="BL30" s="32"/>
      <c r="BM30" s="32"/>
      <c r="BN30" s="32"/>
      <c r="BO30" s="32"/>
      <c r="BP30" s="32"/>
      <c r="BQ30" s="32"/>
      <c r="BR30" s="10"/>
    </row>
    <row r="31" spans="1:70" ht="7.5" customHeight="1" thickBot="1">
      <c r="A31" s="8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21"/>
      <c r="AF31" s="71" t="s">
        <v>2105</v>
      </c>
      <c r="AG31" s="71"/>
      <c r="AH31" s="71"/>
      <c r="AI31" s="71"/>
      <c r="AJ31" s="71"/>
      <c r="AK31" s="71"/>
      <c r="AL31" s="71"/>
      <c r="AM31" s="71"/>
      <c r="AN31" s="71"/>
      <c r="AO31" s="74">
        <v>3119</v>
      </c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34"/>
      <c r="BJ31" s="32"/>
      <c r="BK31" s="32"/>
      <c r="BL31" s="32"/>
      <c r="BM31" s="32"/>
      <c r="BN31" s="32"/>
      <c r="BO31" s="32"/>
      <c r="BP31" s="32"/>
      <c r="BQ31" s="32"/>
      <c r="BR31" s="10"/>
    </row>
    <row r="32" spans="1:70" ht="7.5" customHeight="1">
      <c r="A32" s="8"/>
      <c r="B32" s="81" t="s">
        <v>2148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3"/>
      <c r="AE32" s="21"/>
      <c r="AF32" s="72"/>
      <c r="AG32" s="72"/>
      <c r="AH32" s="72"/>
      <c r="AI32" s="72"/>
      <c r="AJ32" s="72"/>
      <c r="AK32" s="72"/>
      <c r="AL32" s="72"/>
      <c r="AM32" s="72"/>
      <c r="AN32" s="72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34"/>
      <c r="BJ32" s="32"/>
      <c r="BK32" s="32"/>
      <c r="BL32" s="32"/>
      <c r="BM32" s="32"/>
      <c r="BN32" s="32"/>
      <c r="BO32" s="32"/>
      <c r="BP32" s="32"/>
      <c r="BQ32" s="32"/>
      <c r="BR32" s="10"/>
    </row>
    <row r="33" spans="1:70" ht="7.5" customHeight="1">
      <c r="A33" s="8"/>
      <c r="B33" s="84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6"/>
      <c r="AE33" s="21"/>
      <c r="AF33" s="72"/>
      <c r="AG33" s="72"/>
      <c r="AH33" s="72"/>
      <c r="AI33" s="72"/>
      <c r="AJ33" s="72"/>
      <c r="AK33" s="72"/>
      <c r="AL33" s="72"/>
      <c r="AM33" s="72"/>
      <c r="AN33" s="72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34"/>
      <c r="BJ33" s="32"/>
      <c r="BK33" s="32"/>
      <c r="BL33" s="32"/>
      <c r="BM33" s="32"/>
      <c r="BN33" s="32"/>
      <c r="BO33" s="32"/>
      <c r="BP33" s="32"/>
      <c r="BQ33" s="32"/>
      <c r="BR33" s="10"/>
    </row>
    <row r="34" spans="1:70" ht="7.5" customHeight="1" thickBot="1">
      <c r="A34" s="8"/>
      <c r="B34" s="87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9"/>
      <c r="AE34" s="21"/>
      <c r="AF34" s="72"/>
      <c r="AG34" s="72"/>
      <c r="AH34" s="72"/>
      <c r="AI34" s="72"/>
      <c r="AJ34" s="72"/>
      <c r="AK34" s="72"/>
      <c r="AL34" s="72"/>
      <c r="AM34" s="72"/>
      <c r="AN34" s="72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34"/>
      <c r="BJ34" s="32"/>
      <c r="BK34" s="32"/>
      <c r="BL34" s="32"/>
      <c r="BM34" s="32"/>
      <c r="BN34" s="32"/>
      <c r="BO34" s="32"/>
      <c r="BP34" s="32"/>
      <c r="BQ34" s="32"/>
      <c r="BR34" s="10"/>
    </row>
    <row r="35" spans="1:70" ht="7.5" customHeight="1" thickBot="1">
      <c r="A35" s="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21"/>
      <c r="AF35" s="73"/>
      <c r="AG35" s="73"/>
      <c r="AH35" s="73"/>
      <c r="AI35" s="73"/>
      <c r="AJ35" s="73"/>
      <c r="AK35" s="73"/>
      <c r="AL35" s="73"/>
      <c r="AM35" s="73"/>
      <c r="AN35" s="73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34"/>
      <c r="BJ35" s="32"/>
      <c r="BK35" s="32"/>
      <c r="BL35" s="32"/>
      <c r="BM35" s="32"/>
      <c r="BN35" s="32"/>
      <c r="BO35" s="32"/>
      <c r="BP35" s="32"/>
      <c r="BQ35" s="32"/>
      <c r="BR35" s="10"/>
    </row>
    <row r="36" spans="1:70" ht="7.5" customHeight="1">
      <c r="A36" s="8"/>
      <c r="B36" s="90" t="s">
        <v>2104</v>
      </c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11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77">
        <v>43447</v>
      </c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9">
        <v>20218425</v>
      </c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34"/>
      <c r="BJ36" s="32"/>
      <c r="BK36" s="32"/>
      <c r="BL36" s="32"/>
      <c r="BM36" s="32"/>
      <c r="BN36" s="32"/>
      <c r="BO36" s="32"/>
      <c r="BP36" s="32"/>
      <c r="BQ36" s="32"/>
      <c r="BR36" s="10"/>
    </row>
    <row r="37" spans="1:70" ht="7.5" customHeight="1" thickBot="1">
      <c r="A37" s="8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11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34"/>
      <c r="BJ37" s="32"/>
      <c r="BK37" s="32"/>
      <c r="BL37" s="32"/>
      <c r="BM37" s="32"/>
      <c r="BN37" s="32"/>
      <c r="BO37" s="32"/>
      <c r="BP37" s="32"/>
      <c r="BQ37" s="32"/>
      <c r="BR37" s="10"/>
    </row>
    <row r="38" spans="1:70" ht="7.5" customHeight="1">
      <c r="A38" s="13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22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22"/>
      <c r="BI38" s="14"/>
      <c r="BJ38" s="14"/>
      <c r="BK38" s="14"/>
      <c r="BL38" s="14"/>
      <c r="BM38" s="14"/>
      <c r="BN38" s="14"/>
      <c r="BO38" s="14"/>
      <c r="BP38" s="14"/>
      <c r="BQ38" s="14"/>
      <c r="BR38" s="15"/>
    </row>
    <row r="39" spans="1:70" ht="7.5" customHeight="1">
      <c r="A39" s="8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6"/>
    </row>
    <row r="40" spans="1:70" ht="7.5" customHeight="1">
      <c r="A40" s="8"/>
      <c r="B40" s="49" t="s">
        <v>331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32"/>
      <c r="BJ40" s="32"/>
      <c r="BK40" s="32"/>
      <c r="BL40" s="32"/>
      <c r="BM40" s="32"/>
      <c r="BN40" s="32"/>
      <c r="BO40" s="32"/>
      <c r="BP40" s="32"/>
      <c r="BQ40" s="32"/>
      <c r="BR40" s="10"/>
    </row>
    <row r="41" spans="1:70" ht="7.5" customHeight="1">
      <c r="A41" s="8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32"/>
      <c r="BJ41" s="32"/>
      <c r="BK41" s="32"/>
      <c r="BL41" s="32"/>
      <c r="BM41" s="32"/>
      <c r="BN41" s="32"/>
      <c r="BO41" s="32"/>
      <c r="BP41" s="32"/>
      <c r="BQ41" s="32"/>
      <c r="BR41" s="10"/>
    </row>
    <row r="42" spans="1:70" ht="7.5" customHeight="1">
      <c r="A42" s="8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32"/>
      <c r="BJ42" s="32"/>
      <c r="BK42" s="32"/>
      <c r="BL42" s="32"/>
      <c r="BM42" s="32"/>
      <c r="BN42" s="32"/>
      <c r="BO42" s="32"/>
      <c r="BP42" s="32"/>
      <c r="BQ42" s="32"/>
      <c r="BR42" s="10"/>
    </row>
    <row r="43" spans="1:70" ht="7.5" customHeight="1">
      <c r="A43" s="8"/>
      <c r="B43" s="50" t="str">
        <f>IF(VLOOKUP($B$40,Veriler!$A:$Y,2,)&lt;&gt;"",VLOOKUP($B$40,Veriler!$A:$Y,2,),"")</f>
        <v>9 KG ÇAMAŞIR MAKİNESİ</v>
      </c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32"/>
      <c r="BJ43" s="32"/>
      <c r="BK43" s="32"/>
      <c r="BL43" s="32"/>
      <c r="BM43" s="32"/>
      <c r="BN43" s="32"/>
      <c r="BO43" s="32"/>
      <c r="BP43" s="32"/>
      <c r="BQ43" s="32"/>
      <c r="BR43" s="10"/>
    </row>
    <row r="44" spans="1:70" ht="7.5" customHeight="1">
      <c r="A44" s="8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32"/>
      <c r="BJ44" s="32"/>
      <c r="BK44" s="32"/>
      <c r="BL44" s="32"/>
      <c r="BM44" s="32"/>
      <c r="BN44" s="32"/>
      <c r="BO44" s="32"/>
      <c r="BP44" s="32"/>
      <c r="BQ44" s="32"/>
      <c r="BR44" s="10"/>
    </row>
    <row r="45" spans="1:70" ht="7.5" customHeight="1">
      <c r="A45" s="8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32"/>
      <c r="BJ45" s="32"/>
      <c r="BK45" s="32"/>
      <c r="BL45" s="32"/>
      <c r="BM45" s="32"/>
      <c r="BN45" s="32"/>
      <c r="BO45" s="32"/>
      <c r="BP45" s="32"/>
      <c r="BQ45" s="32"/>
      <c r="BR45" s="10"/>
    </row>
    <row r="46" spans="1:70" ht="7.5" customHeight="1">
      <c r="A46" s="8"/>
      <c r="B46" s="52" t="str">
        <f>IF(VLOOKUP($B$40,Veriler!$A:$Y,3,)&lt;&gt;"",VLOOKUP($B$40,Veriler!$A:$Y,3,),"")</f>
        <v>9 kg yıkama kapasitesi</v>
      </c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32"/>
      <c r="AF46" s="52" t="str">
        <f>IF(VLOOKUP($B$40,Veriler!$A:$Y,4,)&lt;&gt;"",VLOOKUP($B$40,Veriler!$A:$Y,4,),"")</f>
        <v>A+++ Enerji Sınıfı</v>
      </c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11"/>
      <c r="BJ46" s="32"/>
      <c r="BK46" s="32"/>
      <c r="BL46" s="32"/>
      <c r="BM46" s="32"/>
      <c r="BN46" s="32"/>
      <c r="BO46" s="32"/>
      <c r="BP46" s="32"/>
      <c r="BQ46" s="32"/>
      <c r="BR46" s="10"/>
    </row>
    <row r="47" spans="1:70" ht="7.5" customHeight="1">
      <c r="A47" s="1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3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11"/>
      <c r="BJ47" s="32"/>
      <c r="BK47" s="32"/>
      <c r="BL47" s="32"/>
      <c r="BM47" s="32"/>
      <c r="BN47" s="32"/>
      <c r="BO47" s="32"/>
      <c r="BP47" s="32"/>
      <c r="BQ47" s="32"/>
      <c r="BR47" s="10"/>
    </row>
    <row r="48" spans="1:70" ht="7.5" customHeight="1">
      <c r="A48" s="8"/>
      <c r="B48" s="52" t="str">
        <f>IF(VLOOKUP($B$40,Veriler!$A:$Y,5,)&lt;&gt;"",VLOOKUP($B$40,Veriler!$A:$Y,5,),"")</f>
        <v>Mavi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32"/>
      <c r="AF48" s="52" t="str">
        <f>IF(VLOOKUP($B$40,Veriler!$A:$Y,6,)&lt;&gt;"",VLOOKUP($B$40,Veriler!$A:$Y,6,),"")</f>
        <v>12 dk. hızlı yıkama programı</v>
      </c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32"/>
      <c r="BJ48" s="32"/>
      <c r="BK48" s="32"/>
      <c r="BL48" s="32"/>
      <c r="BM48" s="32"/>
      <c r="BN48" s="32"/>
      <c r="BO48" s="32"/>
      <c r="BP48" s="32"/>
      <c r="BQ48" s="32"/>
      <c r="BR48" s="10"/>
    </row>
    <row r="49" spans="1:70" ht="7.5" customHeight="1">
      <c r="A49" s="8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3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32"/>
      <c r="BJ49" s="32"/>
      <c r="BK49" s="32"/>
      <c r="BL49" s="32"/>
      <c r="BM49" s="32"/>
      <c r="BN49" s="32"/>
      <c r="BO49" s="32"/>
      <c r="BP49" s="32"/>
      <c r="BQ49" s="32"/>
      <c r="BR49" s="10"/>
    </row>
    <row r="50" spans="1:70" ht="7.5" customHeight="1">
      <c r="A50" s="8"/>
      <c r="B50" s="52" t="str">
        <f>IF(VLOOKUP($B$40,Veriler!$A:$Y,7,)&lt;&gt;"",VLOOKUP($B$40,Veriler!$A:$Y,7,),"")</f>
        <v>1200 devir sıkma kapasitesi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32"/>
      <c r="AF50" s="52" t="str">
        <f>IF(VLOOKUP($B$40,Veriler!$A:$Y,8,)&lt;&gt;"",VLOOKUP($B$40,Veriler!$A:$Y,8,),"")</f>
        <v>Bumerang gövde</v>
      </c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32"/>
      <c r="BJ50" s="32"/>
      <c r="BK50" s="32"/>
      <c r="BL50" s="32"/>
      <c r="BM50" s="32"/>
      <c r="BN50" s="32"/>
      <c r="BO50" s="32"/>
      <c r="BP50" s="32"/>
      <c r="BQ50" s="32"/>
      <c r="BR50" s="10"/>
    </row>
    <row r="51" spans="1:70" ht="7.5" customHeight="1">
      <c r="A51" s="8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3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32"/>
      <c r="BJ51" s="32"/>
      <c r="BK51" s="32"/>
      <c r="BL51" s="32"/>
      <c r="BM51" s="32"/>
      <c r="BN51" s="32"/>
      <c r="BO51" s="32"/>
      <c r="BP51" s="32"/>
      <c r="BQ51" s="32"/>
      <c r="BR51" s="10"/>
    </row>
    <row r="52" spans="1:70" ht="7.5" customHeight="1">
      <c r="A52" s="8"/>
      <c r="B52" s="52" t="str">
        <f>IF(VLOOKUP($B$40,Veriler!$A:$Y,9,)&lt;&gt;"",VLOOKUP($B$40,Veriler!$A:$Y,9,),"")</f>
        <v>İnci kazan</v>
      </c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32"/>
      <c r="AF52" s="52" t="str">
        <f>IF(VLOOKUP($B$40,Veriler!$A:$Y,10,)&lt;&gt;"",VLOOKUP($B$40,Veriler!$A:$Y,10,),"")</f>
        <v>LCD Ekran</v>
      </c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32"/>
      <c r="BJ52" s="32"/>
      <c r="BK52" s="32"/>
      <c r="BL52" s="32"/>
      <c r="BM52" s="32"/>
      <c r="BN52" s="32"/>
      <c r="BO52" s="32"/>
      <c r="BP52" s="32"/>
      <c r="BQ52" s="32"/>
      <c r="BR52" s="10"/>
    </row>
    <row r="53" spans="1:70" ht="7.5" customHeight="1">
      <c r="A53" s="8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3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32"/>
      <c r="BJ53" s="32"/>
      <c r="BK53" s="32"/>
      <c r="BL53" s="32"/>
      <c r="BM53" s="32"/>
      <c r="BN53" s="32"/>
      <c r="BO53" s="32"/>
      <c r="BP53" s="32"/>
      <c r="BQ53" s="32"/>
      <c r="BR53" s="10"/>
    </row>
    <row r="54" spans="1:70" ht="7.5" customHeight="1">
      <c r="A54" s="8"/>
      <c r="B54" s="52" t="str">
        <f>IF(VLOOKUP($B$40,Veriler!$A:$Y,11,)&lt;&gt;"",VLOOKUP($B$40,Veriler!$A:$Y,11,),"")</f>
        <v>Twinjet Plus teknolojisi</v>
      </c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32"/>
      <c r="AF54" s="52" t="str">
        <f>IF(VLOOKUP($B$40,Veriler!$A:$Y,12,)&lt;&gt;"",VLOOKUP($B$40,Veriler!$A:$Y,12,),"")</f>
        <v>Alerji uzmanı programı</v>
      </c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32"/>
      <c r="BJ54" s="32"/>
      <c r="BK54" s="32"/>
      <c r="BL54" s="32"/>
      <c r="BM54" s="32"/>
      <c r="BN54" s="32"/>
      <c r="BO54" s="32"/>
      <c r="BP54" s="32"/>
      <c r="BQ54" s="32"/>
      <c r="BR54" s="10"/>
    </row>
    <row r="55" spans="1:70" ht="7.5" customHeight="1">
      <c r="A55" s="8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3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32"/>
      <c r="BJ55" s="32"/>
      <c r="BK55" s="32"/>
      <c r="BL55" s="32"/>
      <c r="BM55" s="32"/>
      <c r="BN55" s="32"/>
      <c r="BO55" s="32"/>
      <c r="BP55" s="32"/>
      <c r="BQ55" s="32"/>
      <c r="BR55" s="10"/>
    </row>
    <row r="56" spans="1:70" ht="7.5" customHeight="1">
      <c r="A56" s="8"/>
      <c r="B56" s="52" t="str">
        <f>IF(VLOOKUP($B$40,Veriler!$A:$Y,13,)&lt;&gt;"",VLOOKUP($B$40,Veriler!$A:$Y,13,),"")</f>
        <v>Yorgan programı</v>
      </c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32"/>
      <c r="AF56" s="52" t="str">
        <f>IF(VLOOKUP($B$40,Veriler!$A:$Y,14,)&lt;&gt;"",VLOOKUP($B$40,Veriler!$A:$Y,14,),"")</f>
        <v>Perde yıkama programı</v>
      </c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32"/>
      <c r="BJ56" s="32"/>
      <c r="BK56" s="32"/>
      <c r="BL56" s="32"/>
      <c r="BM56" s="32"/>
      <c r="BN56" s="32"/>
      <c r="BO56" s="32"/>
      <c r="BP56" s="32"/>
      <c r="BQ56" s="32"/>
      <c r="BR56" s="10"/>
    </row>
    <row r="57" spans="1:70" ht="7.5" customHeight="1">
      <c r="A57" s="8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3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32"/>
      <c r="BJ57" s="32"/>
      <c r="BK57" s="32"/>
      <c r="BL57" s="32"/>
      <c r="BM57" s="32"/>
      <c r="BN57" s="32"/>
      <c r="BO57" s="32"/>
      <c r="BP57" s="32"/>
      <c r="BQ57" s="32"/>
      <c r="BR57" s="10"/>
    </row>
    <row r="58" spans="1:70" ht="7.5" customHeight="1">
      <c r="A58" s="8"/>
      <c r="B58" s="52" t="str">
        <f>IF(VLOOKUP($B$40,Veriler!$A:$Y,15,)&lt;&gt;"",VLOOKUP($B$40,Veriler!$A:$Y,15,),"")</f>
        <v>Kireç kalkanı teknolojisi</v>
      </c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3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32"/>
      <c r="BJ58" s="32"/>
      <c r="BK58" s="32"/>
      <c r="BL58" s="32"/>
      <c r="BM58" s="32"/>
      <c r="BN58" s="32"/>
      <c r="BO58" s="32"/>
      <c r="BP58" s="32"/>
      <c r="BQ58" s="32"/>
      <c r="BR58" s="10"/>
    </row>
    <row r="59" spans="1:70" ht="7.5" customHeight="1" thickBot="1">
      <c r="A59" s="8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3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32"/>
      <c r="BJ59" s="32"/>
      <c r="BK59" s="32"/>
      <c r="BL59" s="32"/>
      <c r="BM59" s="32"/>
      <c r="BN59" s="32"/>
      <c r="BO59" s="32"/>
      <c r="BP59" s="32"/>
      <c r="BQ59" s="32"/>
      <c r="BR59" s="10"/>
    </row>
    <row r="60" spans="1:70" ht="7.5" customHeight="1" thickBot="1">
      <c r="A60" s="8"/>
      <c r="B60" s="62" t="s">
        <v>2109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4"/>
      <c r="AE60" s="47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34"/>
      <c r="BJ60" s="32"/>
      <c r="BK60" s="32"/>
      <c r="BL60" s="32"/>
      <c r="BM60" s="32"/>
      <c r="BN60" s="32"/>
      <c r="BO60" s="32"/>
      <c r="BP60" s="32"/>
      <c r="BQ60" s="32"/>
      <c r="BR60" s="10"/>
    </row>
    <row r="61" spans="1:70" ht="7.5" customHeight="1">
      <c r="A61" s="8"/>
      <c r="B61" s="65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7"/>
      <c r="AE61" s="47"/>
      <c r="AF61" s="53">
        <v>3429</v>
      </c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5"/>
      <c r="BI61" s="34"/>
      <c r="BJ61" s="32"/>
      <c r="BK61" s="32"/>
      <c r="BL61" s="32"/>
      <c r="BM61" s="32"/>
      <c r="BN61" s="32"/>
      <c r="BO61" s="32"/>
      <c r="BP61" s="32"/>
      <c r="BQ61" s="32"/>
      <c r="BR61" s="10"/>
    </row>
    <row r="62" spans="1:70" ht="7.5" customHeight="1" thickBot="1">
      <c r="A62" s="12"/>
      <c r="B62" s="68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70"/>
      <c r="AE62" s="47"/>
      <c r="AF62" s="56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8"/>
      <c r="BI62" s="34"/>
      <c r="BJ62" s="32"/>
      <c r="BK62" s="32"/>
      <c r="BL62" s="32"/>
      <c r="BM62" s="32"/>
      <c r="BN62" s="32"/>
      <c r="BO62" s="32"/>
      <c r="BP62" s="32"/>
      <c r="BQ62" s="32"/>
      <c r="BR62" s="10"/>
    </row>
    <row r="63" spans="1:70" ht="7.5" customHeight="1" thickBot="1">
      <c r="A63" s="12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7"/>
      <c r="AF63" s="56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8"/>
      <c r="BI63" s="34"/>
      <c r="BJ63" s="32"/>
      <c r="BK63" s="32"/>
      <c r="BL63" s="32"/>
      <c r="BM63" s="32"/>
      <c r="BN63" s="32"/>
      <c r="BO63" s="32"/>
      <c r="BP63" s="32"/>
      <c r="BQ63" s="32"/>
      <c r="BR63" s="10"/>
    </row>
    <row r="64" spans="1:70" ht="7.5" customHeight="1">
      <c r="A64" s="8"/>
      <c r="B64" s="62" t="s">
        <v>2110</v>
      </c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4"/>
      <c r="AE64" s="21"/>
      <c r="AF64" s="56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8"/>
      <c r="BI64" s="34"/>
      <c r="BJ64" s="32"/>
      <c r="BK64" s="32"/>
      <c r="BL64" s="32"/>
      <c r="BM64" s="32"/>
      <c r="BN64" s="32"/>
      <c r="BO64" s="32"/>
      <c r="BP64" s="32"/>
      <c r="BQ64" s="32"/>
      <c r="BR64" s="10"/>
    </row>
    <row r="65" spans="1:70" ht="7.5" customHeight="1" thickBot="1">
      <c r="A65" s="8"/>
      <c r="B65" s="65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7"/>
      <c r="AE65" s="21"/>
      <c r="AF65" s="59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1"/>
      <c r="BI65" s="34"/>
      <c r="BJ65" s="32"/>
      <c r="BK65" s="32"/>
      <c r="BL65" s="32"/>
      <c r="BM65" s="32"/>
      <c r="BN65" s="32"/>
      <c r="BO65" s="32"/>
      <c r="BP65" s="32"/>
      <c r="BQ65" s="32"/>
      <c r="BR65" s="10"/>
    </row>
    <row r="66" spans="1:70" ht="7.5" customHeight="1" thickBot="1">
      <c r="A66" s="8"/>
      <c r="B66" s="68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70"/>
      <c r="AE66" s="21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4"/>
      <c r="BI66" s="34"/>
      <c r="BJ66" s="32"/>
      <c r="BK66" s="32"/>
      <c r="BL66" s="32"/>
      <c r="BM66" s="32"/>
      <c r="BN66" s="32"/>
      <c r="BO66" s="32"/>
      <c r="BP66" s="32"/>
      <c r="BQ66" s="32"/>
      <c r="BR66" s="10"/>
    </row>
    <row r="67" spans="1:70" ht="7.5" customHeight="1" thickBot="1">
      <c r="A67" s="8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21"/>
      <c r="AF67" s="71" t="s">
        <v>2105</v>
      </c>
      <c r="AG67" s="71"/>
      <c r="AH67" s="71"/>
      <c r="AI67" s="71"/>
      <c r="AJ67" s="71"/>
      <c r="AK67" s="71"/>
      <c r="AL67" s="71"/>
      <c r="AM67" s="71"/>
      <c r="AN67" s="71"/>
      <c r="AO67" s="74">
        <v>3119</v>
      </c>
      <c r="AP67" s="74"/>
      <c r="AQ67" s="74"/>
      <c r="AR67" s="74"/>
      <c r="AS67" s="74"/>
      <c r="AT67" s="74"/>
      <c r="AU67" s="74"/>
      <c r="AV67" s="74"/>
      <c r="AW67" s="74"/>
      <c r="AX67" s="74"/>
      <c r="AY67" s="74"/>
      <c r="AZ67" s="74"/>
      <c r="BA67" s="74"/>
      <c r="BB67" s="74"/>
      <c r="BC67" s="74"/>
      <c r="BD67" s="74"/>
      <c r="BE67" s="74"/>
      <c r="BF67" s="74"/>
      <c r="BG67" s="74"/>
      <c r="BH67" s="74"/>
      <c r="BI67" s="34"/>
      <c r="BJ67" s="32"/>
      <c r="BK67" s="32"/>
      <c r="BL67" s="32"/>
      <c r="BM67" s="32"/>
      <c r="BN67" s="32"/>
      <c r="BO67" s="32"/>
      <c r="BP67" s="32"/>
      <c r="BQ67" s="32"/>
      <c r="BR67" s="10"/>
    </row>
    <row r="68" spans="1:70" ht="7.5" customHeight="1">
      <c r="A68" s="8"/>
      <c r="B68" s="81" t="s">
        <v>2148</v>
      </c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3"/>
      <c r="AE68" s="21"/>
      <c r="AF68" s="72"/>
      <c r="AG68" s="72"/>
      <c r="AH68" s="72"/>
      <c r="AI68" s="72"/>
      <c r="AJ68" s="72"/>
      <c r="AK68" s="72"/>
      <c r="AL68" s="72"/>
      <c r="AM68" s="72"/>
      <c r="AN68" s="72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34"/>
      <c r="BJ68" s="32"/>
      <c r="BK68" s="32"/>
      <c r="BL68" s="32"/>
      <c r="BM68" s="32"/>
      <c r="BN68" s="32"/>
      <c r="BO68" s="32"/>
      <c r="BP68" s="32"/>
      <c r="BQ68" s="32"/>
      <c r="BR68" s="10"/>
    </row>
    <row r="69" spans="1:70" ht="7.5" customHeight="1">
      <c r="A69" s="8"/>
      <c r="B69" s="84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6"/>
      <c r="AE69" s="21"/>
      <c r="AF69" s="72"/>
      <c r="AG69" s="72"/>
      <c r="AH69" s="72"/>
      <c r="AI69" s="72"/>
      <c r="AJ69" s="72"/>
      <c r="AK69" s="72"/>
      <c r="AL69" s="72"/>
      <c r="AM69" s="72"/>
      <c r="AN69" s="72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34"/>
      <c r="BJ69" s="32"/>
      <c r="BK69" s="32"/>
      <c r="BL69" s="32"/>
      <c r="BM69" s="32"/>
      <c r="BN69" s="32"/>
      <c r="BO69" s="32"/>
      <c r="BP69" s="32"/>
      <c r="BQ69" s="32"/>
      <c r="BR69" s="10"/>
    </row>
    <row r="70" spans="1:70" ht="7.5" customHeight="1" thickBot="1">
      <c r="A70" s="8"/>
      <c r="B70" s="87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9"/>
      <c r="AE70" s="21"/>
      <c r="AF70" s="72"/>
      <c r="AG70" s="72"/>
      <c r="AH70" s="72"/>
      <c r="AI70" s="72"/>
      <c r="AJ70" s="72"/>
      <c r="AK70" s="72"/>
      <c r="AL70" s="72"/>
      <c r="AM70" s="72"/>
      <c r="AN70" s="72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34"/>
      <c r="BJ70" s="32"/>
      <c r="BK70" s="32"/>
      <c r="BL70" s="32"/>
      <c r="BM70" s="32"/>
      <c r="BN70" s="32"/>
      <c r="BO70" s="32"/>
      <c r="BP70" s="32"/>
      <c r="BQ70" s="32"/>
      <c r="BR70" s="10"/>
    </row>
    <row r="71" spans="1:70" ht="7.5" customHeight="1" thickBot="1">
      <c r="A71" s="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21"/>
      <c r="AF71" s="73"/>
      <c r="AG71" s="73"/>
      <c r="AH71" s="73"/>
      <c r="AI71" s="73"/>
      <c r="AJ71" s="73"/>
      <c r="AK71" s="73"/>
      <c r="AL71" s="73"/>
      <c r="AM71" s="73"/>
      <c r="AN71" s="73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34"/>
      <c r="BJ71" s="32"/>
      <c r="BK71" s="32"/>
      <c r="BL71" s="32"/>
      <c r="BM71" s="32"/>
      <c r="BN71" s="32"/>
      <c r="BO71" s="32"/>
      <c r="BP71" s="32"/>
      <c r="BQ71" s="32"/>
      <c r="BR71" s="10"/>
    </row>
    <row r="72" spans="1:70" ht="7.5" customHeight="1">
      <c r="A72" s="8"/>
      <c r="B72" s="90" t="s">
        <v>2104</v>
      </c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11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77">
        <f>AF36</f>
        <v>43447</v>
      </c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9">
        <v>20219292</v>
      </c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  <c r="BI72" s="34"/>
      <c r="BJ72" s="32"/>
      <c r="BK72" s="32"/>
      <c r="BL72" s="32"/>
      <c r="BM72" s="32"/>
      <c r="BN72" s="32"/>
      <c r="BO72" s="32"/>
      <c r="BP72" s="32"/>
      <c r="BQ72" s="32"/>
      <c r="BR72" s="10"/>
    </row>
    <row r="73" spans="1:70" ht="7.5" customHeight="1" thickBot="1">
      <c r="A73" s="8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11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80"/>
      <c r="AU73" s="80"/>
      <c r="AV73" s="80"/>
      <c r="AW73" s="80"/>
      <c r="AX73" s="80"/>
      <c r="AY73" s="80"/>
      <c r="AZ73" s="80"/>
      <c r="BA73" s="80"/>
      <c r="BB73" s="80"/>
      <c r="BC73" s="80"/>
      <c r="BD73" s="80"/>
      <c r="BE73" s="80"/>
      <c r="BF73" s="80"/>
      <c r="BG73" s="80"/>
      <c r="BH73" s="80"/>
      <c r="BI73" s="34"/>
      <c r="BJ73" s="32"/>
      <c r="BK73" s="32"/>
      <c r="BL73" s="32"/>
      <c r="BM73" s="32"/>
      <c r="BN73" s="32"/>
      <c r="BO73" s="32"/>
      <c r="BP73" s="32"/>
      <c r="BQ73" s="32"/>
      <c r="BR73" s="10"/>
    </row>
    <row r="74" spans="1:70" ht="7.5" customHeight="1">
      <c r="A74" s="13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22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22"/>
      <c r="BI74" s="14"/>
      <c r="BJ74" s="14"/>
      <c r="BK74" s="14"/>
      <c r="BL74" s="14"/>
      <c r="BM74" s="14"/>
      <c r="BN74" s="14"/>
      <c r="BO74" s="14"/>
      <c r="BP74" s="14"/>
      <c r="BQ74" s="14"/>
      <c r="BR74" s="15"/>
    </row>
    <row r="75" spans="1:70" ht="7.5" customHeight="1">
      <c r="A75" s="8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6"/>
    </row>
    <row r="76" spans="1:70" ht="7.5" customHeight="1">
      <c r="A76" s="8"/>
      <c r="B76" s="49" t="s">
        <v>330</v>
      </c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32"/>
      <c r="BJ76" s="32"/>
      <c r="BK76" s="32"/>
      <c r="BL76" s="32"/>
      <c r="BM76" s="32"/>
      <c r="BN76" s="32"/>
      <c r="BO76" s="32"/>
      <c r="BP76" s="32"/>
      <c r="BQ76" s="32"/>
      <c r="BR76" s="10"/>
    </row>
    <row r="77" spans="1:70" ht="7.5" customHeight="1">
      <c r="A77" s="8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32"/>
      <c r="BJ77" s="32"/>
      <c r="BK77" s="32"/>
      <c r="BL77" s="32"/>
      <c r="BM77" s="32"/>
      <c r="BN77" s="32"/>
      <c r="BO77" s="32"/>
      <c r="BP77" s="32"/>
      <c r="BQ77" s="32"/>
      <c r="BR77" s="10"/>
    </row>
    <row r="78" spans="1:70" ht="7.5" customHeight="1">
      <c r="A78" s="8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32"/>
      <c r="BJ78" s="32"/>
      <c r="BK78" s="32"/>
      <c r="BL78" s="32"/>
      <c r="BM78" s="32"/>
      <c r="BN78" s="32"/>
      <c r="BO78" s="32"/>
      <c r="BP78" s="32"/>
      <c r="BQ78" s="32"/>
      <c r="BR78" s="10"/>
    </row>
    <row r="79" spans="1:70" ht="7.5" customHeight="1">
      <c r="A79" s="8"/>
      <c r="B79" s="50" t="str">
        <f>IF(VLOOKUP($B$76,Veriler!$A:$Y,2,)&lt;&gt;"",VLOOKUP($B$76,Veriler!$A:$Y,2,),"")</f>
        <v>9 KG ÇAMAŞIR MAKİNESİ</v>
      </c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32"/>
      <c r="BJ79" s="32"/>
      <c r="BK79" s="32"/>
      <c r="BL79" s="32"/>
      <c r="BM79" s="32"/>
      <c r="BN79" s="32"/>
      <c r="BO79" s="32"/>
      <c r="BP79" s="32"/>
      <c r="BQ79" s="32"/>
      <c r="BR79" s="10"/>
    </row>
    <row r="80" spans="1:70" ht="7.5" customHeight="1">
      <c r="A80" s="8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32"/>
      <c r="BJ80" s="32"/>
      <c r="BK80" s="32"/>
      <c r="BL80" s="32"/>
      <c r="BM80" s="32"/>
      <c r="BN80" s="32"/>
      <c r="BO80" s="32"/>
      <c r="BP80" s="32"/>
      <c r="BQ80" s="32"/>
      <c r="BR80" s="10"/>
    </row>
    <row r="81" spans="1:70" ht="7.5" customHeight="1">
      <c r="A81" s="8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32"/>
      <c r="BJ81" s="32"/>
      <c r="BK81" s="32"/>
      <c r="BL81" s="32"/>
      <c r="BM81" s="32"/>
      <c r="BN81" s="32"/>
      <c r="BO81" s="32"/>
      <c r="BP81" s="32"/>
      <c r="BQ81" s="32"/>
      <c r="BR81" s="10"/>
    </row>
    <row r="82" spans="1:70" ht="7.5" customHeight="1">
      <c r="A82" s="8"/>
      <c r="B82" s="52" t="str">
        <f>IF(VLOOKUP($B$76,Veriler!$A:$Y,3,)&lt;&gt;"",VLOOKUP($B$76,Veriler!$A:$Y,3,),"")</f>
        <v>9 kg yıkama kapasitesi</v>
      </c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32"/>
      <c r="AF82" s="52" t="str">
        <f>IF(VLOOKUP($B$76,Veriler!$A:$Y,4,)&lt;&gt;"",VLOOKUP($B$76,Veriler!$A:$Y,4,),"")</f>
        <v>A+++ Enerji Sınıfı</v>
      </c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11"/>
      <c r="BJ82" s="32"/>
      <c r="BK82" s="32"/>
      <c r="BL82" s="32"/>
      <c r="BM82" s="32"/>
      <c r="BN82" s="32"/>
      <c r="BO82" s="32"/>
      <c r="BP82" s="32"/>
      <c r="BQ82" s="32"/>
      <c r="BR82" s="10"/>
    </row>
    <row r="83" spans="1:70" ht="7.5" customHeight="1">
      <c r="A83" s="1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3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11"/>
      <c r="BJ83" s="32"/>
      <c r="BK83" s="32"/>
      <c r="BL83" s="32"/>
      <c r="BM83" s="32"/>
      <c r="BN83" s="32"/>
      <c r="BO83" s="32"/>
      <c r="BP83" s="32"/>
      <c r="BQ83" s="32"/>
      <c r="BR83" s="10"/>
    </row>
    <row r="84" spans="1:70" ht="7.5" customHeight="1">
      <c r="A84" s="8"/>
      <c r="B84" s="52" t="str">
        <f>IF(VLOOKUP($B$76,Veriler!$A:$Y,5,)&lt;&gt;"",VLOOKUP($B$76,Veriler!$A:$Y,5,),"")</f>
        <v>Toprak</v>
      </c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32"/>
      <c r="AF84" s="52" t="str">
        <f>IF(VLOOKUP($B$76,Veriler!$A:$Y,6,)&lt;&gt;"",VLOOKUP($B$76,Veriler!$A:$Y,6,),"")</f>
        <v>12 dk. hızlı yıkama programı</v>
      </c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32"/>
      <c r="BJ84" s="32"/>
      <c r="BK84" s="32"/>
      <c r="BL84" s="32"/>
      <c r="BM84" s="32"/>
      <c r="BN84" s="32"/>
      <c r="BO84" s="32"/>
      <c r="BP84" s="32"/>
      <c r="BQ84" s="32"/>
      <c r="BR84" s="10"/>
    </row>
    <row r="85" spans="1:70" ht="7.5" customHeight="1">
      <c r="A85" s="8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3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32"/>
      <c r="BJ85" s="32"/>
      <c r="BK85" s="32"/>
      <c r="BL85" s="32"/>
      <c r="BM85" s="32"/>
      <c r="BN85" s="32"/>
      <c r="BO85" s="32"/>
      <c r="BP85" s="32"/>
      <c r="BQ85" s="32"/>
      <c r="BR85" s="10"/>
    </row>
    <row r="86" spans="1:70" ht="7.5" customHeight="1">
      <c r="A86" s="8"/>
      <c r="B86" s="52" t="str">
        <f>IF(VLOOKUP($B$76,Veriler!$A:$Y,7,)&lt;&gt;"",VLOOKUP($B$76,Veriler!$A:$Y,7,),"")</f>
        <v>1200 devir sıkma kapasitesi</v>
      </c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32"/>
      <c r="AF86" s="52" t="str">
        <f>IF(VLOOKUP($B$76,Veriler!$A:$Y,8,)&lt;&gt;"",VLOOKUP($B$76,Veriler!$A:$Y,8,),"")</f>
        <v>Bumerang gövde</v>
      </c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32"/>
      <c r="BJ86" s="32"/>
      <c r="BK86" s="32"/>
      <c r="BL86" s="32"/>
      <c r="BM86" s="32"/>
      <c r="BN86" s="32"/>
      <c r="BO86" s="32"/>
      <c r="BP86" s="32"/>
      <c r="BQ86" s="32"/>
      <c r="BR86" s="10"/>
    </row>
    <row r="87" spans="1:70" ht="7.5" customHeight="1">
      <c r="A87" s="8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3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32"/>
      <c r="BJ87" s="32"/>
      <c r="BK87" s="32"/>
      <c r="BL87" s="32"/>
      <c r="BM87" s="32"/>
      <c r="BN87" s="32"/>
      <c r="BO87" s="32"/>
      <c r="BP87" s="32"/>
      <c r="BQ87" s="32"/>
      <c r="BR87" s="10"/>
    </row>
    <row r="88" spans="1:70" ht="7.5" customHeight="1">
      <c r="A88" s="8"/>
      <c r="B88" s="52" t="str">
        <f>IF(VLOOKUP($B$76,Veriler!$A:$Y,9,)&lt;&gt;"",VLOOKUP($B$76,Veriler!$A:$Y,9,),"")</f>
        <v>İnci kazan</v>
      </c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32"/>
      <c r="AF88" s="52" t="str">
        <f>IF(VLOOKUP($B$76,Veriler!$A:$Y,10,)&lt;&gt;"",VLOOKUP($B$76,Veriler!$A:$Y,10,),"")</f>
        <v>LCD Ekran</v>
      </c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32"/>
      <c r="BJ88" s="32"/>
      <c r="BK88" s="32"/>
      <c r="BL88" s="32"/>
      <c r="BM88" s="32"/>
      <c r="BN88" s="32"/>
      <c r="BO88" s="32"/>
      <c r="BP88" s="32"/>
      <c r="BQ88" s="32"/>
      <c r="BR88" s="10"/>
    </row>
    <row r="89" spans="1:70" ht="7.5" customHeight="1">
      <c r="A89" s="8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3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32"/>
      <c r="BJ89" s="32"/>
      <c r="BK89" s="32"/>
      <c r="BL89" s="32"/>
      <c r="BM89" s="32"/>
      <c r="BN89" s="32"/>
      <c r="BO89" s="32"/>
      <c r="BP89" s="32"/>
      <c r="BQ89" s="32"/>
      <c r="BR89" s="10"/>
    </row>
    <row r="90" spans="1:70" ht="7.5" customHeight="1">
      <c r="A90" s="8"/>
      <c r="B90" s="52" t="str">
        <f>IF(VLOOKUP($B$76,Veriler!$A:$Y,11,)&lt;&gt;"",VLOOKUP($B$76,Veriler!$A:$Y,11,),"")</f>
        <v>Twinjet Plus teknolojisi</v>
      </c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32"/>
      <c r="AF90" s="52" t="str">
        <f>IF(VLOOKUP($B$76,Veriler!$A:$Y,12,)&lt;&gt;"",VLOOKUP($B$76,Veriler!$A:$Y,12,),"")</f>
        <v>Alerji uzmanı programı</v>
      </c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32"/>
      <c r="BJ90" s="32"/>
      <c r="BK90" s="32"/>
      <c r="BL90" s="32"/>
      <c r="BM90" s="32"/>
      <c r="BN90" s="32"/>
      <c r="BO90" s="32"/>
      <c r="BP90" s="32"/>
      <c r="BQ90" s="32"/>
      <c r="BR90" s="10"/>
    </row>
    <row r="91" spans="1:70" ht="7.5" customHeight="1">
      <c r="A91" s="8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3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32"/>
      <c r="BJ91" s="32"/>
      <c r="BK91" s="32"/>
      <c r="BL91" s="32"/>
      <c r="BM91" s="32"/>
      <c r="BN91" s="32"/>
      <c r="BO91" s="32"/>
      <c r="BP91" s="32"/>
      <c r="BQ91" s="32"/>
      <c r="BR91" s="10"/>
    </row>
    <row r="92" spans="1:70" ht="7.5" customHeight="1">
      <c r="A92" s="8"/>
      <c r="B92" s="52" t="str">
        <f>IF(VLOOKUP($B$76,Veriler!$A:$Y,13,)&lt;&gt;"",VLOOKUP($B$76,Veriler!$A:$Y,13,),"")</f>
        <v>Yorgan programı</v>
      </c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32"/>
      <c r="AF92" s="52" t="str">
        <f>IF(VLOOKUP($B$40,Veriler!$A:$Y,14,)&lt;&gt;"",VLOOKUP($B$40,Veriler!$A:$Y,14,),"")</f>
        <v>Perde yıkama programı</v>
      </c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32"/>
      <c r="BJ92" s="32"/>
      <c r="BK92" s="32"/>
      <c r="BL92" s="32"/>
      <c r="BM92" s="32"/>
      <c r="BN92" s="32"/>
      <c r="BO92" s="32"/>
      <c r="BP92" s="32"/>
      <c r="BQ92" s="32"/>
      <c r="BR92" s="10"/>
    </row>
    <row r="93" spans="1:70" ht="7.5" customHeight="1">
      <c r="A93" s="8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3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32"/>
      <c r="BJ93" s="32"/>
      <c r="BK93" s="32"/>
      <c r="BL93" s="32"/>
      <c r="BM93" s="32"/>
      <c r="BN93" s="32"/>
      <c r="BO93" s="32"/>
      <c r="BP93" s="32"/>
      <c r="BQ93" s="32"/>
      <c r="BR93" s="10"/>
    </row>
    <row r="94" spans="1:70" ht="7.5" customHeight="1">
      <c r="A94" s="8"/>
      <c r="B94" s="52" t="str">
        <f>IF(VLOOKUP($B$40,Veriler!$A:$Y,15,)&lt;&gt;"",VLOOKUP($B$40,Veriler!$A:$Y,15,),"")</f>
        <v>Kireç kalkanı teknolojisi</v>
      </c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3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32"/>
      <c r="BJ94" s="32"/>
      <c r="BK94" s="32"/>
      <c r="BL94" s="32"/>
      <c r="BM94" s="32"/>
      <c r="BN94" s="32"/>
      <c r="BO94" s="32"/>
      <c r="BP94" s="32"/>
      <c r="BQ94" s="32"/>
      <c r="BR94" s="10"/>
    </row>
    <row r="95" spans="1:70" ht="7.5" customHeight="1" thickBot="1">
      <c r="A95" s="8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3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32"/>
      <c r="BJ95" s="32"/>
      <c r="BK95" s="32"/>
      <c r="BL95" s="32"/>
      <c r="BM95" s="32"/>
      <c r="BN95" s="32"/>
      <c r="BO95" s="32"/>
      <c r="BP95" s="32"/>
      <c r="BQ95" s="32"/>
      <c r="BR95" s="10"/>
    </row>
    <row r="96" spans="1:70" ht="7.5" customHeight="1" thickBot="1">
      <c r="A96" s="8"/>
      <c r="B96" s="62" t="s">
        <v>2109</v>
      </c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4"/>
      <c r="AE96" s="34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34"/>
      <c r="BJ96" s="32"/>
      <c r="BK96" s="32"/>
      <c r="BL96" s="32"/>
      <c r="BM96" s="32"/>
      <c r="BN96" s="32"/>
      <c r="BO96" s="32"/>
      <c r="BP96" s="32"/>
      <c r="BQ96" s="32"/>
      <c r="BR96" s="10"/>
    </row>
    <row r="97" spans="1:70" ht="7.5" customHeight="1">
      <c r="A97" s="8"/>
      <c r="B97" s="65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7"/>
      <c r="AE97" s="34"/>
      <c r="AF97" s="53">
        <v>3429</v>
      </c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5"/>
      <c r="BI97" s="34"/>
      <c r="BJ97" s="32"/>
      <c r="BK97" s="32"/>
      <c r="BL97" s="32"/>
      <c r="BM97" s="32"/>
      <c r="BN97" s="32"/>
      <c r="BO97" s="32"/>
      <c r="BP97" s="32"/>
      <c r="BQ97" s="32"/>
      <c r="BR97" s="10"/>
    </row>
    <row r="98" spans="1:70" ht="7.5" customHeight="1" thickBot="1">
      <c r="A98" s="12"/>
      <c r="B98" s="68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70"/>
      <c r="AE98" s="34"/>
      <c r="AF98" s="56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  <c r="BH98" s="58"/>
      <c r="BI98" s="34"/>
      <c r="BJ98" s="32"/>
      <c r="BK98" s="32"/>
      <c r="BL98" s="32"/>
      <c r="BM98" s="32"/>
      <c r="BN98" s="32"/>
      <c r="BO98" s="32"/>
      <c r="BP98" s="32"/>
      <c r="BQ98" s="32"/>
      <c r="BR98" s="10"/>
    </row>
    <row r="99" spans="1:70" ht="7.5" customHeight="1" thickBot="1">
      <c r="A99" s="12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34"/>
      <c r="AF99" s="56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8"/>
      <c r="BI99" s="34"/>
      <c r="BJ99" s="32"/>
      <c r="BK99" s="32"/>
      <c r="BL99" s="32"/>
      <c r="BM99" s="32"/>
      <c r="BN99" s="32"/>
      <c r="BO99" s="32"/>
      <c r="BP99" s="32"/>
      <c r="BQ99" s="32"/>
      <c r="BR99" s="10"/>
    </row>
    <row r="100" spans="1:70" ht="7.5" customHeight="1">
      <c r="A100" s="8"/>
      <c r="B100" s="62" t="s">
        <v>2110</v>
      </c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4"/>
      <c r="AE100" s="21"/>
      <c r="AF100" s="56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  <c r="AT100" s="57"/>
      <c r="AU100" s="57"/>
      <c r="AV100" s="57"/>
      <c r="AW100" s="57"/>
      <c r="AX100" s="57"/>
      <c r="AY100" s="57"/>
      <c r="AZ100" s="57"/>
      <c r="BA100" s="57"/>
      <c r="BB100" s="57"/>
      <c r="BC100" s="57"/>
      <c r="BD100" s="57"/>
      <c r="BE100" s="57"/>
      <c r="BF100" s="57"/>
      <c r="BG100" s="57"/>
      <c r="BH100" s="58"/>
      <c r="BI100" s="34"/>
      <c r="BJ100" s="32"/>
      <c r="BK100" s="32"/>
      <c r="BL100" s="32"/>
      <c r="BM100" s="32"/>
      <c r="BN100" s="32"/>
      <c r="BO100" s="32"/>
      <c r="BP100" s="32"/>
      <c r="BQ100" s="32"/>
      <c r="BR100" s="10"/>
    </row>
    <row r="101" spans="1:70" ht="7.5" customHeight="1" thickBot="1">
      <c r="A101" s="8"/>
      <c r="B101" s="65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7"/>
      <c r="AE101" s="21"/>
      <c r="AF101" s="59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0"/>
      <c r="BD101" s="60"/>
      <c r="BE101" s="60"/>
      <c r="BF101" s="60"/>
      <c r="BG101" s="60"/>
      <c r="BH101" s="61"/>
      <c r="BI101" s="34"/>
      <c r="BJ101" s="32"/>
      <c r="BK101" s="32"/>
      <c r="BL101" s="32"/>
      <c r="BM101" s="32"/>
      <c r="BN101" s="32"/>
      <c r="BO101" s="32"/>
      <c r="BP101" s="32"/>
      <c r="BQ101" s="32"/>
      <c r="BR101" s="10"/>
    </row>
    <row r="102" spans="1:70" ht="7.5" customHeight="1" thickBot="1">
      <c r="A102" s="8"/>
      <c r="B102" s="68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70"/>
      <c r="AE102" s="21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4"/>
      <c r="BI102" s="34"/>
      <c r="BJ102" s="32"/>
      <c r="BK102" s="32"/>
      <c r="BL102" s="32"/>
      <c r="BM102" s="32"/>
      <c r="BN102" s="32"/>
      <c r="BO102" s="32"/>
      <c r="BP102" s="32"/>
      <c r="BQ102" s="32"/>
      <c r="BR102" s="10"/>
    </row>
    <row r="103" spans="1:70" ht="7.5" customHeight="1" thickBot="1">
      <c r="A103" s="8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21"/>
      <c r="AF103" s="71" t="s">
        <v>2105</v>
      </c>
      <c r="AG103" s="71"/>
      <c r="AH103" s="71"/>
      <c r="AI103" s="71"/>
      <c r="AJ103" s="71"/>
      <c r="AK103" s="71"/>
      <c r="AL103" s="71"/>
      <c r="AM103" s="71"/>
      <c r="AN103" s="71"/>
      <c r="AO103" s="74">
        <v>3119</v>
      </c>
      <c r="AP103" s="74"/>
      <c r="AQ103" s="74"/>
      <c r="AR103" s="74"/>
      <c r="AS103" s="74"/>
      <c r="AT103" s="74"/>
      <c r="AU103" s="74"/>
      <c r="AV103" s="74"/>
      <c r="AW103" s="74"/>
      <c r="AX103" s="74"/>
      <c r="AY103" s="74"/>
      <c r="AZ103" s="74"/>
      <c r="BA103" s="74"/>
      <c r="BB103" s="74"/>
      <c r="BC103" s="74"/>
      <c r="BD103" s="74"/>
      <c r="BE103" s="74"/>
      <c r="BF103" s="74"/>
      <c r="BG103" s="74"/>
      <c r="BH103" s="74"/>
      <c r="BI103" s="34"/>
      <c r="BJ103" s="32"/>
      <c r="BK103" s="32"/>
      <c r="BL103" s="32"/>
      <c r="BM103" s="32"/>
      <c r="BN103" s="32"/>
      <c r="BO103" s="32"/>
      <c r="BP103" s="32"/>
      <c r="BQ103" s="32"/>
      <c r="BR103" s="10"/>
    </row>
    <row r="104" spans="1:70" ht="7.5" customHeight="1">
      <c r="A104" s="8"/>
      <c r="B104" s="81" t="s">
        <v>2148</v>
      </c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3"/>
      <c r="AE104" s="21"/>
      <c r="AF104" s="72"/>
      <c r="AG104" s="72"/>
      <c r="AH104" s="72"/>
      <c r="AI104" s="72"/>
      <c r="AJ104" s="72"/>
      <c r="AK104" s="72"/>
      <c r="AL104" s="72"/>
      <c r="AM104" s="72"/>
      <c r="AN104" s="72"/>
      <c r="AO104" s="75"/>
      <c r="AP104" s="75"/>
      <c r="AQ104" s="75"/>
      <c r="AR104" s="75"/>
      <c r="AS104" s="75"/>
      <c r="AT104" s="75"/>
      <c r="AU104" s="75"/>
      <c r="AV104" s="75"/>
      <c r="AW104" s="75"/>
      <c r="AX104" s="75"/>
      <c r="AY104" s="75"/>
      <c r="AZ104" s="75"/>
      <c r="BA104" s="75"/>
      <c r="BB104" s="75"/>
      <c r="BC104" s="75"/>
      <c r="BD104" s="75"/>
      <c r="BE104" s="75"/>
      <c r="BF104" s="75"/>
      <c r="BG104" s="75"/>
      <c r="BH104" s="75"/>
      <c r="BI104" s="34"/>
      <c r="BJ104" s="32"/>
      <c r="BK104" s="32"/>
      <c r="BL104" s="32"/>
      <c r="BM104" s="32"/>
      <c r="BN104" s="32"/>
      <c r="BO104" s="32"/>
      <c r="BP104" s="32"/>
      <c r="BQ104" s="32"/>
      <c r="BR104" s="10"/>
    </row>
    <row r="105" spans="1:70" ht="7.5" customHeight="1">
      <c r="A105" s="8"/>
      <c r="B105" s="84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  <c r="AD105" s="86"/>
      <c r="AE105" s="21"/>
      <c r="AF105" s="72"/>
      <c r="AG105" s="72"/>
      <c r="AH105" s="72"/>
      <c r="AI105" s="72"/>
      <c r="AJ105" s="72"/>
      <c r="AK105" s="72"/>
      <c r="AL105" s="72"/>
      <c r="AM105" s="72"/>
      <c r="AN105" s="72"/>
      <c r="AO105" s="75"/>
      <c r="AP105" s="75"/>
      <c r="AQ105" s="75"/>
      <c r="AR105" s="75"/>
      <c r="AS105" s="75"/>
      <c r="AT105" s="75"/>
      <c r="AU105" s="75"/>
      <c r="AV105" s="75"/>
      <c r="AW105" s="75"/>
      <c r="AX105" s="75"/>
      <c r="AY105" s="75"/>
      <c r="AZ105" s="75"/>
      <c r="BA105" s="75"/>
      <c r="BB105" s="75"/>
      <c r="BC105" s="75"/>
      <c r="BD105" s="75"/>
      <c r="BE105" s="75"/>
      <c r="BF105" s="75"/>
      <c r="BG105" s="75"/>
      <c r="BH105" s="75"/>
      <c r="BI105" s="34"/>
      <c r="BJ105" s="32"/>
      <c r="BK105" s="32"/>
      <c r="BL105" s="32"/>
      <c r="BM105" s="32"/>
      <c r="BN105" s="32"/>
      <c r="BO105" s="32"/>
      <c r="BP105" s="32"/>
      <c r="BQ105" s="32"/>
      <c r="BR105" s="10"/>
    </row>
    <row r="106" spans="1:70" ht="7.5" customHeight="1" thickBot="1">
      <c r="A106" s="8"/>
      <c r="B106" s="87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9"/>
      <c r="AE106" s="21"/>
      <c r="AF106" s="72"/>
      <c r="AG106" s="72"/>
      <c r="AH106" s="72"/>
      <c r="AI106" s="72"/>
      <c r="AJ106" s="72"/>
      <c r="AK106" s="72"/>
      <c r="AL106" s="72"/>
      <c r="AM106" s="72"/>
      <c r="AN106" s="72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  <c r="AY106" s="75"/>
      <c r="AZ106" s="75"/>
      <c r="BA106" s="75"/>
      <c r="BB106" s="75"/>
      <c r="BC106" s="75"/>
      <c r="BD106" s="75"/>
      <c r="BE106" s="75"/>
      <c r="BF106" s="75"/>
      <c r="BG106" s="75"/>
      <c r="BH106" s="75"/>
      <c r="BI106" s="34"/>
      <c r="BJ106" s="32"/>
      <c r="BK106" s="32"/>
      <c r="BL106" s="32"/>
      <c r="BM106" s="32"/>
      <c r="BN106" s="32"/>
      <c r="BO106" s="32"/>
      <c r="BP106" s="32"/>
      <c r="BQ106" s="32"/>
      <c r="BR106" s="10"/>
    </row>
    <row r="107" spans="1:70" ht="7.5" customHeight="1" thickBot="1">
      <c r="A107" s="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21"/>
      <c r="AF107" s="73"/>
      <c r="AG107" s="73"/>
      <c r="AH107" s="73"/>
      <c r="AI107" s="73"/>
      <c r="AJ107" s="73"/>
      <c r="AK107" s="73"/>
      <c r="AL107" s="73"/>
      <c r="AM107" s="73"/>
      <c r="AN107" s="73"/>
      <c r="AO107" s="76"/>
      <c r="AP107" s="76"/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  <c r="BH107" s="76"/>
      <c r="BI107" s="34"/>
      <c r="BJ107" s="32"/>
      <c r="BK107" s="32"/>
      <c r="BL107" s="32"/>
      <c r="BM107" s="32"/>
      <c r="BN107" s="32"/>
      <c r="BO107" s="32"/>
      <c r="BP107" s="32"/>
      <c r="BQ107" s="32"/>
      <c r="BR107" s="10"/>
    </row>
    <row r="108" spans="1:70" ht="7.5" customHeight="1">
      <c r="A108" s="8"/>
      <c r="B108" s="90" t="s">
        <v>2104</v>
      </c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11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77">
        <f>AF36</f>
        <v>43447</v>
      </c>
      <c r="AG108" s="77"/>
      <c r="AH108" s="77"/>
      <c r="AI108" s="77"/>
      <c r="AJ108" s="77"/>
      <c r="AK108" s="77"/>
      <c r="AL108" s="77"/>
      <c r="AM108" s="77"/>
      <c r="AN108" s="77"/>
      <c r="AO108" s="77"/>
      <c r="AP108" s="77"/>
      <c r="AQ108" s="77"/>
      <c r="AR108" s="77"/>
      <c r="AS108" s="77"/>
      <c r="AT108" s="79">
        <v>20217649</v>
      </c>
      <c r="AU108" s="79"/>
      <c r="AV108" s="79"/>
      <c r="AW108" s="79"/>
      <c r="AX108" s="79"/>
      <c r="AY108" s="79"/>
      <c r="AZ108" s="79"/>
      <c r="BA108" s="79"/>
      <c r="BB108" s="79"/>
      <c r="BC108" s="79"/>
      <c r="BD108" s="79"/>
      <c r="BE108" s="79"/>
      <c r="BF108" s="79"/>
      <c r="BG108" s="79"/>
      <c r="BH108" s="79"/>
      <c r="BI108" s="34"/>
      <c r="BJ108" s="32"/>
      <c r="BK108" s="32"/>
      <c r="BL108" s="32"/>
      <c r="BM108" s="32"/>
      <c r="BN108" s="32"/>
      <c r="BO108" s="32"/>
      <c r="BP108" s="32"/>
      <c r="BQ108" s="32"/>
      <c r="BR108" s="10"/>
    </row>
    <row r="109" spans="1:70" ht="7.5" customHeight="1" thickBot="1">
      <c r="A109" s="8"/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11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78"/>
      <c r="AG109" s="78"/>
      <c r="AH109" s="78"/>
      <c r="AI109" s="78"/>
      <c r="AJ109" s="78"/>
      <c r="AK109" s="78"/>
      <c r="AL109" s="78"/>
      <c r="AM109" s="78"/>
      <c r="AN109" s="78"/>
      <c r="AO109" s="78"/>
      <c r="AP109" s="78"/>
      <c r="AQ109" s="78"/>
      <c r="AR109" s="78"/>
      <c r="AS109" s="78"/>
      <c r="AT109" s="80"/>
      <c r="AU109" s="80"/>
      <c r="AV109" s="80"/>
      <c r="AW109" s="80"/>
      <c r="AX109" s="80"/>
      <c r="AY109" s="80"/>
      <c r="AZ109" s="80"/>
      <c r="BA109" s="80"/>
      <c r="BB109" s="80"/>
      <c r="BC109" s="80"/>
      <c r="BD109" s="80"/>
      <c r="BE109" s="80"/>
      <c r="BF109" s="80"/>
      <c r="BG109" s="80"/>
      <c r="BH109" s="80"/>
      <c r="BI109" s="34"/>
      <c r="BJ109" s="32"/>
      <c r="BK109" s="32"/>
      <c r="BL109" s="32"/>
      <c r="BM109" s="32"/>
      <c r="BN109" s="32"/>
      <c r="BO109" s="32"/>
      <c r="BP109" s="32"/>
      <c r="BQ109" s="32"/>
      <c r="BR109" s="10"/>
    </row>
    <row r="110" spans="1:70" ht="7.5" customHeight="1">
      <c r="A110" s="13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22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22"/>
      <c r="BI110" s="14"/>
      <c r="BJ110" s="14"/>
      <c r="BK110" s="14"/>
      <c r="BL110" s="14"/>
      <c r="BM110" s="14"/>
      <c r="BN110" s="14"/>
      <c r="BO110" s="14"/>
      <c r="BP110" s="14"/>
      <c r="BQ110" s="14"/>
      <c r="BR110" s="15"/>
    </row>
  </sheetData>
  <mergeCells count="75">
    <mergeCell ref="B36:O37"/>
    <mergeCell ref="B60:AD62"/>
    <mergeCell ref="AF97:BH101"/>
    <mergeCell ref="AF103:AN107"/>
    <mergeCell ref="AO103:BH107"/>
    <mergeCell ref="AF108:AS109"/>
    <mergeCell ref="AT108:BH109"/>
    <mergeCell ref="B96:AD98"/>
    <mergeCell ref="B100:AD102"/>
    <mergeCell ref="B104:AD106"/>
    <mergeCell ref="B108:O109"/>
    <mergeCell ref="B90:AD91"/>
    <mergeCell ref="AF90:BH91"/>
    <mergeCell ref="B92:AD93"/>
    <mergeCell ref="AF92:BH93"/>
    <mergeCell ref="B94:AD95"/>
    <mergeCell ref="AF94:BH95"/>
    <mergeCell ref="B84:AD85"/>
    <mergeCell ref="AF84:BH85"/>
    <mergeCell ref="B86:AD87"/>
    <mergeCell ref="AF86:BH87"/>
    <mergeCell ref="B88:AD89"/>
    <mergeCell ref="AF88:BH89"/>
    <mergeCell ref="B76:BH78"/>
    <mergeCell ref="B79:BH81"/>
    <mergeCell ref="B82:AD83"/>
    <mergeCell ref="AF82:BH83"/>
    <mergeCell ref="AF72:AS73"/>
    <mergeCell ref="AT72:BH73"/>
    <mergeCell ref="B64:AD66"/>
    <mergeCell ref="B68:AD70"/>
    <mergeCell ref="B72:O73"/>
    <mergeCell ref="AF54:BH55"/>
    <mergeCell ref="B56:AD57"/>
    <mergeCell ref="AF56:BH57"/>
    <mergeCell ref="B58:AD59"/>
    <mergeCell ref="AF58:BH59"/>
    <mergeCell ref="AF25:BH29"/>
    <mergeCell ref="AF31:AN35"/>
    <mergeCell ref="AO31:BH35"/>
    <mergeCell ref="B14:AD15"/>
    <mergeCell ref="AF14:BH15"/>
    <mergeCell ref="B16:AD17"/>
    <mergeCell ref="AF16:BH17"/>
    <mergeCell ref="B18:AD19"/>
    <mergeCell ref="AF18:BH19"/>
    <mergeCell ref="B20:AD21"/>
    <mergeCell ref="AF20:BH21"/>
    <mergeCell ref="B22:AD23"/>
    <mergeCell ref="AF22:BH23"/>
    <mergeCell ref="B24:AD26"/>
    <mergeCell ref="B28:AD30"/>
    <mergeCell ref="B32:AD34"/>
    <mergeCell ref="B4:BH6"/>
    <mergeCell ref="B7:BH9"/>
    <mergeCell ref="B10:AD11"/>
    <mergeCell ref="AF10:BH11"/>
    <mergeCell ref="B12:AD13"/>
    <mergeCell ref="AF12:BH13"/>
    <mergeCell ref="AF36:AS37"/>
    <mergeCell ref="AT36:BH37"/>
    <mergeCell ref="AF61:BH65"/>
    <mergeCell ref="AF67:AN71"/>
    <mergeCell ref="AO67:BH71"/>
    <mergeCell ref="B43:BH45"/>
    <mergeCell ref="B40:BH42"/>
    <mergeCell ref="B48:AD49"/>
    <mergeCell ref="AF48:BH49"/>
    <mergeCell ref="B50:AD51"/>
    <mergeCell ref="AF50:BH51"/>
    <mergeCell ref="B46:AD47"/>
    <mergeCell ref="AF46:BH47"/>
    <mergeCell ref="B52:AD53"/>
    <mergeCell ref="AF52:BH53"/>
    <mergeCell ref="B54:AD55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3:BR110"/>
  <sheetViews>
    <sheetView workbookViewId="0">
      <selection activeCell="BU33" sqref="BU33"/>
    </sheetView>
  </sheetViews>
  <sheetFormatPr defaultColWidth="1.42578125" defaultRowHeight="7.5" customHeight="1"/>
  <cols>
    <col min="1" max="16384" width="1.42578125" style="7"/>
  </cols>
  <sheetData>
    <row r="3" spans="1:70" ht="7.5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6"/>
    </row>
    <row r="4" spans="1:70" ht="7.5" customHeight="1">
      <c r="A4" s="8"/>
      <c r="B4" s="49" t="s">
        <v>332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33"/>
      <c r="BJ4" s="33"/>
      <c r="BK4" s="33"/>
      <c r="BL4" s="33"/>
      <c r="BM4" s="33"/>
      <c r="BN4" s="33"/>
      <c r="BO4" s="33"/>
      <c r="BP4" s="33"/>
      <c r="BQ4" s="33"/>
      <c r="BR4" s="10"/>
    </row>
    <row r="5" spans="1:70" ht="7.5" customHeight="1">
      <c r="A5" s="8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33"/>
      <c r="BJ5" s="33"/>
      <c r="BK5" s="33"/>
      <c r="BL5" s="33"/>
      <c r="BM5" s="33"/>
      <c r="BN5" s="33"/>
      <c r="BO5" s="33"/>
      <c r="BP5" s="33"/>
      <c r="BQ5" s="33"/>
      <c r="BR5" s="10"/>
    </row>
    <row r="6" spans="1:70" ht="7.5" customHeight="1">
      <c r="A6" s="8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33"/>
      <c r="BJ6" s="33"/>
      <c r="BK6" s="33"/>
      <c r="BL6" s="33"/>
      <c r="BM6" s="33"/>
      <c r="BN6" s="33"/>
      <c r="BO6" s="33"/>
      <c r="BP6" s="33"/>
      <c r="BQ6" s="33"/>
      <c r="BR6" s="10"/>
    </row>
    <row r="7" spans="1:70" ht="7.5" customHeight="1">
      <c r="A7" s="8"/>
      <c r="B7" s="50" t="str">
        <f>IF(VLOOKUP($B$4,Veriler!$A:$Y,2,)&lt;&gt;"",VLOOKUP($B$4,Veriler!$A:$Y,2,),"")</f>
        <v>9 KG ÇAMAŞIR MAKİNESİ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33"/>
      <c r="BJ7" s="33"/>
      <c r="BK7" s="33"/>
      <c r="BL7" s="33"/>
      <c r="BM7" s="33"/>
      <c r="BN7" s="33"/>
      <c r="BO7" s="33"/>
      <c r="BP7" s="33"/>
      <c r="BQ7" s="33"/>
      <c r="BR7" s="10"/>
    </row>
    <row r="8" spans="1:70" ht="7.5" customHeight="1">
      <c r="A8" s="8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33"/>
      <c r="BJ8" s="33"/>
      <c r="BK8" s="33"/>
      <c r="BL8" s="33"/>
      <c r="BM8" s="33"/>
      <c r="BN8" s="33"/>
      <c r="BO8" s="33"/>
      <c r="BP8" s="33"/>
      <c r="BQ8" s="33"/>
      <c r="BR8" s="10"/>
    </row>
    <row r="9" spans="1:70" ht="7.5" customHeight="1">
      <c r="A9" s="8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33"/>
      <c r="BJ9" s="33"/>
      <c r="BK9" s="33"/>
      <c r="BL9" s="33"/>
      <c r="BM9" s="33"/>
      <c r="BN9" s="33"/>
      <c r="BO9" s="33"/>
      <c r="BP9" s="33"/>
      <c r="BQ9" s="33"/>
      <c r="BR9" s="10"/>
    </row>
    <row r="10" spans="1:70" ht="7.5" customHeight="1">
      <c r="A10" s="8"/>
      <c r="B10" s="52" t="str">
        <f>IF(VLOOKUP($B$4,Veriler!$A:$Y,3,)&lt;&gt;"",VLOOKUP($B$4,Veriler!$A:$Y,3,),"")</f>
        <v>9 kg yıkama kapasitesi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33"/>
      <c r="AF10" s="52" t="str">
        <f>IF(VLOOKUP($B$4,Veriler!$A:$Y,4,)&lt;&gt;"",VLOOKUP($B$4,Veriler!$A:$Y,4,),"")</f>
        <v>A+++ Enerji Sınıfı</v>
      </c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11"/>
      <c r="BJ10" s="33"/>
      <c r="BK10" s="33"/>
      <c r="BL10" s="33"/>
      <c r="BM10" s="33"/>
      <c r="BN10" s="33"/>
      <c r="BO10" s="33"/>
      <c r="BP10" s="33"/>
      <c r="BQ10" s="33"/>
      <c r="BR10" s="10"/>
    </row>
    <row r="11" spans="1:70" ht="7.5" customHeight="1">
      <c r="A11" s="1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33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11"/>
      <c r="BJ11" s="33"/>
      <c r="BK11" s="33"/>
      <c r="BL11" s="33"/>
      <c r="BM11" s="33"/>
      <c r="BN11" s="33"/>
      <c r="BO11" s="33"/>
      <c r="BP11" s="33"/>
      <c r="BQ11" s="33"/>
      <c r="BR11" s="10"/>
    </row>
    <row r="12" spans="1:70" ht="7.5" customHeight="1">
      <c r="A12" s="8"/>
      <c r="B12" s="52" t="str">
        <f>IF(VLOOKUP($B$4,Veriler!$A:$Y,5,)&lt;&gt;"",VLOOKUP($B$4,Veriler!$A:$Y,5,),"")</f>
        <v>Pembe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33"/>
      <c r="AF12" s="52" t="str">
        <f>IF(VLOOKUP($B$4,Veriler!$A:$Y,6,)&lt;&gt;"",VLOOKUP($B$4,Veriler!$A:$Y,6,),"")</f>
        <v>12 dk. hızlı yıkama programı</v>
      </c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33"/>
      <c r="BJ12" s="33"/>
      <c r="BK12" s="33"/>
      <c r="BL12" s="33"/>
      <c r="BM12" s="33"/>
      <c r="BN12" s="33"/>
      <c r="BO12" s="33"/>
      <c r="BP12" s="33"/>
      <c r="BQ12" s="33"/>
      <c r="BR12" s="10"/>
    </row>
    <row r="13" spans="1:70" ht="7.5" customHeight="1">
      <c r="A13" s="8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33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33"/>
      <c r="BJ13" s="33"/>
      <c r="BK13" s="33"/>
      <c r="BL13" s="33"/>
      <c r="BM13" s="33"/>
      <c r="BN13" s="33"/>
      <c r="BO13" s="33"/>
      <c r="BP13" s="33"/>
      <c r="BQ13" s="33"/>
      <c r="BR13" s="10"/>
    </row>
    <row r="14" spans="1:70" ht="7.5" customHeight="1">
      <c r="A14" s="8"/>
      <c r="B14" s="52" t="str">
        <f>IF(VLOOKUP($B$4,Veriler!$A:$Y,7,)&lt;&gt;"",VLOOKUP($B$4,Veriler!$A:$Y,7,),"")</f>
        <v>1200 devir sıkma kapasitesi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33"/>
      <c r="AF14" s="52" t="str">
        <f>IF(VLOOKUP($B$4,Veriler!$A:$Y,8,)&lt;&gt;"",VLOOKUP($B$4,Veriler!$A:$Y,8,),"")</f>
        <v>Bumerang gövde</v>
      </c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33"/>
      <c r="BJ14" s="33"/>
      <c r="BK14" s="33"/>
      <c r="BL14" s="33"/>
      <c r="BM14" s="33"/>
      <c r="BN14" s="33"/>
      <c r="BO14" s="33"/>
      <c r="BP14" s="33"/>
      <c r="BQ14" s="33"/>
      <c r="BR14" s="10"/>
    </row>
    <row r="15" spans="1:70" ht="7.5" customHeight="1">
      <c r="A15" s="8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33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33"/>
      <c r="BJ15" s="33"/>
      <c r="BK15" s="33"/>
      <c r="BL15" s="33"/>
      <c r="BM15" s="33"/>
      <c r="BN15" s="33"/>
      <c r="BO15" s="33"/>
      <c r="BP15" s="33"/>
      <c r="BQ15" s="33"/>
      <c r="BR15" s="10"/>
    </row>
    <row r="16" spans="1:70" ht="7.5" customHeight="1">
      <c r="A16" s="8"/>
      <c r="B16" s="52" t="str">
        <f>IF(VLOOKUP($B$4,Veriler!$A:$Y,9,)&lt;&gt;"",VLOOKUP($B$4,Veriler!$A:$Y,9,),"")</f>
        <v>İnci kazan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33"/>
      <c r="AF16" s="52" t="str">
        <f>IF(VLOOKUP($B$4,Veriler!$A:$Y,10,)&lt;&gt;"",VLOOKUP($B$4,Veriler!$A:$Y,10,),"")</f>
        <v>LCD Ekran</v>
      </c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33"/>
      <c r="BJ16" s="33"/>
      <c r="BK16" s="33"/>
      <c r="BL16" s="33"/>
      <c r="BM16" s="33"/>
      <c r="BN16" s="33"/>
      <c r="BO16" s="33"/>
      <c r="BP16" s="33"/>
      <c r="BQ16" s="33"/>
      <c r="BR16" s="10"/>
    </row>
    <row r="17" spans="1:70" ht="7.5" customHeight="1">
      <c r="A17" s="8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33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33"/>
      <c r="BJ17" s="33"/>
      <c r="BK17" s="33"/>
      <c r="BL17" s="33"/>
      <c r="BM17" s="33"/>
      <c r="BN17" s="33"/>
      <c r="BO17" s="33"/>
      <c r="BP17" s="33"/>
      <c r="BQ17" s="33"/>
      <c r="BR17" s="10"/>
    </row>
    <row r="18" spans="1:70" ht="7.5" customHeight="1">
      <c r="A18" s="8"/>
      <c r="B18" s="52" t="str">
        <f>IF(VLOOKUP($B$4,Veriler!$A:$Y,11,)&lt;&gt;"",VLOOKUP($B$4,Veriler!$A:$Y,11,),"")</f>
        <v>Twinjet Plus teknolojisi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33"/>
      <c r="AF18" s="52" t="str">
        <f>IF(VLOOKUP($B$4,Veriler!$A:$Y,12,)&lt;&gt;"",VLOOKUP($B$4,Veriler!$A:$Y,12,),"")</f>
        <v>Alerji uzmanı programı</v>
      </c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33"/>
      <c r="BJ18" s="33"/>
      <c r="BK18" s="33"/>
      <c r="BL18" s="33"/>
      <c r="BM18" s="33"/>
      <c r="BN18" s="33"/>
      <c r="BO18" s="33"/>
      <c r="BP18" s="33"/>
      <c r="BQ18" s="33"/>
      <c r="BR18" s="10"/>
    </row>
    <row r="19" spans="1:70" ht="7.5" customHeight="1">
      <c r="A19" s="8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33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33"/>
      <c r="BJ19" s="33"/>
      <c r="BK19" s="33"/>
      <c r="BL19" s="33"/>
      <c r="BM19" s="33"/>
      <c r="BN19" s="33"/>
      <c r="BO19" s="33"/>
      <c r="BP19" s="33"/>
      <c r="BQ19" s="33"/>
      <c r="BR19" s="10"/>
    </row>
    <row r="20" spans="1:70" ht="7.5" customHeight="1">
      <c r="A20" s="8"/>
      <c r="B20" s="52" t="str">
        <f>IF(VLOOKUP($B$4,Veriler!$A:$Y,13,)&lt;&gt;"",VLOOKUP($B$4,Veriler!$A:$Y,13,),"")</f>
        <v>Yorgan programı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33"/>
      <c r="AF20" s="52" t="str">
        <f>IF(VLOOKUP($B$4,Veriler!$A:$Y,14,)&lt;&gt;"",VLOOKUP($B$4,Veriler!$A:$Y,14,),"")</f>
        <v>Perde yıkama programı</v>
      </c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33"/>
      <c r="BJ20" s="33"/>
      <c r="BK20" s="33"/>
      <c r="BL20" s="33"/>
      <c r="BM20" s="33"/>
      <c r="BN20" s="33"/>
      <c r="BO20" s="33"/>
      <c r="BP20" s="33"/>
      <c r="BQ20" s="33"/>
      <c r="BR20" s="10"/>
    </row>
    <row r="21" spans="1:70" ht="7.5" customHeight="1">
      <c r="A21" s="8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33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33"/>
      <c r="BJ21" s="33"/>
      <c r="BK21" s="33"/>
      <c r="BL21" s="33"/>
      <c r="BM21" s="33"/>
      <c r="BN21" s="33"/>
      <c r="BO21" s="33"/>
      <c r="BP21" s="33"/>
      <c r="BQ21" s="33"/>
      <c r="BR21" s="10"/>
    </row>
    <row r="22" spans="1:70" ht="7.5" customHeight="1">
      <c r="A22" s="8"/>
      <c r="B22" s="52" t="str">
        <f>IF(VLOOKUP($B$4,Veriler!$A:$Y,15,)&lt;&gt;"",VLOOKUP($B$4,Veriler!$A:$Y,15,),"")</f>
        <v>Kireç kalkanı teknolojisi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33"/>
      <c r="AF22" s="52" t="str">
        <f>IF(VLOOKUP($B$4,Veriler!$A:$Y,16,)&lt;&gt;"",VLOOKUP($B$4,Veriler!$A:$Y,16,),"")</f>
        <v>Narinler/Elde yıkama programı</v>
      </c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33"/>
      <c r="BJ22" s="33"/>
      <c r="BK22" s="33"/>
      <c r="BL22" s="33"/>
      <c r="BM22" s="33"/>
      <c r="BN22" s="33"/>
      <c r="BO22" s="33"/>
      <c r="BP22" s="33"/>
      <c r="BQ22" s="33"/>
      <c r="BR22" s="10"/>
    </row>
    <row r="23" spans="1:70" ht="7.5" customHeight="1" thickBot="1">
      <c r="A23" s="8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33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33"/>
      <c r="BJ23" s="33"/>
      <c r="BK23" s="33"/>
      <c r="BL23" s="33"/>
      <c r="BM23" s="33"/>
      <c r="BN23" s="33"/>
      <c r="BO23" s="33"/>
      <c r="BP23" s="33"/>
      <c r="BQ23" s="33"/>
      <c r="BR23" s="10"/>
    </row>
    <row r="24" spans="1:70" ht="7.5" customHeight="1" thickBot="1">
      <c r="A24" s="8"/>
      <c r="B24" s="62" t="s">
        <v>2109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4"/>
      <c r="AE24" s="34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34"/>
      <c r="BJ24" s="33"/>
      <c r="BK24" s="33"/>
      <c r="BL24" s="33"/>
      <c r="BM24" s="33"/>
      <c r="BN24" s="33"/>
      <c r="BO24" s="33"/>
      <c r="BP24" s="33"/>
      <c r="BQ24" s="33"/>
      <c r="BR24" s="10"/>
    </row>
    <row r="25" spans="1:70" ht="7.5" customHeight="1">
      <c r="A25" s="8"/>
      <c r="B25" s="65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7"/>
      <c r="AE25" s="34"/>
      <c r="AF25" s="53">
        <v>3429</v>
      </c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5"/>
      <c r="BI25" s="34"/>
      <c r="BJ25" s="33"/>
      <c r="BK25" s="33"/>
      <c r="BL25" s="33"/>
      <c r="BM25" s="33"/>
      <c r="BN25" s="33"/>
      <c r="BO25" s="33"/>
      <c r="BP25" s="33"/>
      <c r="BQ25" s="33"/>
      <c r="BR25" s="10"/>
    </row>
    <row r="26" spans="1:70" ht="7.5" customHeight="1" thickBot="1">
      <c r="A26" s="12"/>
      <c r="B26" s="68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70"/>
      <c r="AE26" s="34"/>
      <c r="AF26" s="56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8"/>
      <c r="BI26" s="34"/>
      <c r="BJ26" s="33"/>
      <c r="BK26" s="33"/>
      <c r="BL26" s="33"/>
      <c r="BM26" s="33"/>
      <c r="BN26" s="33"/>
      <c r="BO26" s="33"/>
      <c r="BP26" s="33"/>
      <c r="BQ26" s="33"/>
      <c r="BR26" s="10"/>
    </row>
    <row r="27" spans="1:70" ht="7.5" customHeight="1" thickBot="1">
      <c r="A27" s="12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34"/>
      <c r="AF27" s="56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8"/>
      <c r="BI27" s="34"/>
      <c r="BJ27" s="33"/>
      <c r="BK27" s="33"/>
      <c r="BL27" s="33"/>
      <c r="BM27" s="33"/>
      <c r="BN27" s="33"/>
      <c r="BO27" s="33"/>
      <c r="BP27" s="33"/>
      <c r="BQ27" s="33"/>
      <c r="BR27" s="10"/>
    </row>
    <row r="28" spans="1:70" ht="7.5" customHeight="1">
      <c r="A28" s="8"/>
      <c r="B28" s="62" t="s">
        <v>2110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4"/>
      <c r="AE28" s="21"/>
      <c r="AF28" s="56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8"/>
      <c r="BI28" s="34"/>
      <c r="BJ28" s="33"/>
      <c r="BK28" s="33"/>
      <c r="BL28" s="33"/>
      <c r="BM28" s="33"/>
      <c r="BN28" s="33"/>
      <c r="BO28" s="33"/>
      <c r="BP28" s="33"/>
      <c r="BQ28" s="33"/>
      <c r="BR28" s="10"/>
    </row>
    <row r="29" spans="1:70" ht="7.5" customHeight="1" thickBot="1">
      <c r="A29" s="8"/>
      <c r="B29" s="65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7"/>
      <c r="AE29" s="21"/>
      <c r="AF29" s="59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1"/>
      <c r="BI29" s="34"/>
      <c r="BJ29" s="33"/>
      <c r="BK29" s="33"/>
      <c r="BL29" s="33"/>
      <c r="BM29" s="33"/>
      <c r="BN29" s="33"/>
      <c r="BO29" s="33"/>
      <c r="BP29" s="33"/>
      <c r="BQ29" s="33"/>
      <c r="BR29" s="10"/>
    </row>
    <row r="30" spans="1:70" ht="7.5" customHeight="1" thickBot="1">
      <c r="A30" s="8"/>
      <c r="B30" s="68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70"/>
      <c r="AE30" s="21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4"/>
      <c r="BI30" s="34"/>
      <c r="BJ30" s="33"/>
      <c r="BK30" s="33"/>
      <c r="BL30" s="33"/>
      <c r="BM30" s="33"/>
      <c r="BN30" s="33"/>
      <c r="BO30" s="33"/>
      <c r="BP30" s="33"/>
      <c r="BQ30" s="33"/>
      <c r="BR30" s="10"/>
    </row>
    <row r="31" spans="1:70" ht="7.5" customHeight="1" thickBot="1">
      <c r="A31" s="8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21"/>
      <c r="AF31" s="71" t="s">
        <v>2105</v>
      </c>
      <c r="AG31" s="71"/>
      <c r="AH31" s="71"/>
      <c r="AI31" s="71"/>
      <c r="AJ31" s="71"/>
      <c r="AK31" s="71"/>
      <c r="AL31" s="71"/>
      <c r="AM31" s="71"/>
      <c r="AN31" s="71"/>
      <c r="AO31" s="74">
        <v>3119</v>
      </c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34"/>
      <c r="BJ31" s="33"/>
      <c r="BK31" s="33"/>
      <c r="BL31" s="33"/>
      <c r="BM31" s="33"/>
      <c r="BN31" s="33"/>
      <c r="BO31" s="33"/>
      <c r="BP31" s="33"/>
      <c r="BQ31" s="33"/>
      <c r="BR31" s="10"/>
    </row>
    <row r="32" spans="1:70" ht="7.5" customHeight="1">
      <c r="A32" s="8"/>
      <c r="B32" s="81" t="s">
        <v>2148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3"/>
      <c r="AE32" s="21"/>
      <c r="AF32" s="72"/>
      <c r="AG32" s="72"/>
      <c r="AH32" s="72"/>
      <c r="AI32" s="72"/>
      <c r="AJ32" s="72"/>
      <c r="AK32" s="72"/>
      <c r="AL32" s="72"/>
      <c r="AM32" s="72"/>
      <c r="AN32" s="72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34"/>
      <c r="BJ32" s="33"/>
      <c r="BK32" s="33"/>
      <c r="BL32" s="33"/>
      <c r="BM32" s="33"/>
      <c r="BN32" s="33"/>
      <c r="BO32" s="33"/>
      <c r="BP32" s="33"/>
      <c r="BQ32" s="33"/>
      <c r="BR32" s="10"/>
    </row>
    <row r="33" spans="1:70" ht="7.5" customHeight="1">
      <c r="A33" s="8"/>
      <c r="B33" s="84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6"/>
      <c r="AE33" s="21"/>
      <c r="AF33" s="72"/>
      <c r="AG33" s="72"/>
      <c r="AH33" s="72"/>
      <c r="AI33" s="72"/>
      <c r="AJ33" s="72"/>
      <c r="AK33" s="72"/>
      <c r="AL33" s="72"/>
      <c r="AM33" s="72"/>
      <c r="AN33" s="72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34"/>
      <c r="BJ33" s="33"/>
      <c r="BK33" s="33"/>
      <c r="BL33" s="33"/>
      <c r="BM33" s="33"/>
      <c r="BN33" s="33"/>
      <c r="BO33" s="33"/>
      <c r="BP33" s="33"/>
      <c r="BQ33" s="33"/>
      <c r="BR33" s="10"/>
    </row>
    <row r="34" spans="1:70" ht="7.5" customHeight="1" thickBot="1">
      <c r="A34" s="8"/>
      <c r="B34" s="87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9"/>
      <c r="AE34" s="21"/>
      <c r="AF34" s="72"/>
      <c r="AG34" s="72"/>
      <c r="AH34" s="72"/>
      <c r="AI34" s="72"/>
      <c r="AJ34" s="72"/>
      <c r="AK34" s="72"/>
      <c r="AL34" s="72"/>
      <c r="AM34" s="72"/>
      <c r="AN34" s="72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34"/>
      <c r="BJ34" s="33"/>
      <c r="BK34" s="33"/>
      <c r="BL34" s="33"/>
      <c r="BM34" s="33"/>
      <c r="BN34" s="33"/>
      <c r="BO34" s="33"/>
      <c r="BP34" s="33"/>
      <c r="BQ34" s="33"/>
      <c r="BR34" s="10"/>
    </row>
    <row r="35" spans="1:70" ht="7.5" customHeight="1" thickBot="1">
      <c r="A35" s="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21"/>
      <c r="AF35" s="73"/>
      <c r="AG35" s="73"/>
      <c r="AH35" s="73"/>
      <c r="AI35" s="73"/>
      <c r="AJ35" s="73"/>
      <c r="AK35" s="73"/>
      <c r="AL35" s="73"/>
      <c r="AM35" s="73"/>
      <c r="AN35" s="73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34"/>
      <c r="BJ35" s="33"/>
      <c r="BK35" s="33"/>
      <c r="BL35" s="33"/>
      <c r="BM35" s="33"/>
      <c r="BN35" s="33"/>
      <c r="BO35" s="33"/>
      <c r="BP35" s="33"/>
      <c r="BQ35" s="33"/>
      <c r="BR35" s="10"/>
    </row>
    <row r="36" spans="1:70" ht="7.5" customHeight="1">
      <c r="A36" s="8"/>
      <c r="B36" s="90" t="s">
        <v>2104</v>
      </c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11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77">
        <v>43447</v>
      </c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9">
        <v>20219291</v>
      </c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34"/>
      <c r="BJ36" s="33"/>
      <c r="BK36" s="33"/>
      <c r="BL36" s="33"/>
      <c r="BM36" s="33"/>
      <c r="BN36" s="33"/>
      <c r="BO36" s="33"/>
      <c r="BP36" s="33"/>
      <c r="BQ36" s="33"/>
      <c r="BR36" s="10"/>
    </row>
    <row r="37" spans="1:70" ht="7.5" customHeight="1" thickBot="1">
      <c r="A37" s="8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11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34"/>
      <c r="BJ37" s="33"/>
      <c r="BK37" s="33"/>
      <c r="BL37" s="33"/>
      <c r="BM37" s="33"/>
      <c r="BN37" s="33"/>
      <c r="BO37" s="33"/>
      <c r="BP37" s="33"/>
      <c r="BQ37" s="33"/>
      <c r="BR37" s="10"/>
    </row>
    <row r="38" spans="1:70" ht="7.5" customHeight="1">
      <c r="A38" s="13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22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22"/>
      <c r="BI38" s="14"/>
      <c r="BJ38" s="14"/>
      <c r="BK38" s="14"/>
      <c r="BL38" s="14"/>
      <c r="BM38" s="14"/>
      <c r="BN38" s="14"/>
      <c r="BO38" s="14"/>
      <c r="BP38" s="14"/>
      <c r="BQ38" s="14"/>
      <c r="BR38" s="15"/>
    </row>
    <row r="39" spans="1:70" ht="7.5" customHeight="1">
      <c r="A39" s="8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6"/>
    </row>
    <row r="40" spans="1:70" ht="7.5" customHeight="1">
      <c r="A40" s="8"/>
      <c r="B40" s="49" t="s">
        <v>315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33"/>
      <c r="BJ40" s="33"/>
      <c r="BK40" s="33"/>
      <c r="BL40" s="33"/>
      <c r="BM40" s="33"/>
      <c r="BN40" s="33"/>
      <c r="BO40" s="33"/>
      <c r="BP40" s="33"/>
      <c r="BQ40" s="33"/>
      <c r="BR40" s="10"/>
    </row>
    <row r="41" spans="1:70" ht="7.5" customHeight="1">
      <c r="A41" s="8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33"/>
      <c r="BJ41" s="33"/>
      <c r="BK41" s="33"/>
      <c r="BL41" s="33"/>
      <c r="BM41" s="33"/>
      <c r="BN41" s="33"/>
      <c r="BO41" s="33"/>
      <c r="BP41" s="33"/>
      <c r="BQ41" s="33"/>
      <c r="BR41" s="10"/>
    </row>
    <row r="42" spans="1:70" ht="7.5" customHeight="1">
      <c r="A42" s="8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33"/>
      <c r="BJ42" s="33"/>
      <c r="BK42" s="33"/>
      <c r="BL42" s="33"/>
      <c r="BM42" s="33"/>
      <c r="BN42" s="33"/>
      <c r="BO42" s="33"/>
      <c r="BP42" s="33"/>
      <c r="BQ42" s="33"/>
      <c r="BR42" s="10"/>
    </row>
    <row r="43" spans="1:70" ht="7.5" customHeight="1">
      <c r="A43" s="8"/>
      <c r="B43" s="50" t="str">
        <f>IF(VLOOKUP($B$40,Veriler!$A:$Y,2,)&lt;&gt;"",VLOOKUP($B$40,Veriler!$A:$Y,2,),"")</f>
        <v>9 KG ÇAMAŞIR MAKİNESİ</v>
      </c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33"/>
      <c r="BJ43" s="33"/>
      <c r="BK43" s="33"/>
      <c r="BL43" s="33"/>
      <c r="BM43" s="33"/>
      <c r="BN43" s="33"/>
      <c r="BO43" s="33"/>
      <c r="BP43" s="33"/>
      <c r="BQ43" s="33"/>
      <c r="BR43" s="10"/>
    </row>
    <row r="44" spans="1:70" ht="7.5" customHeight="1">
      <c r="A44" s="8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33"/>
      <c r="BJ44" s="33"/>
      <c r="BK44" s="33"/>
      <c r="BL44" s="33"/>
      <c r="BM44" s="33"/>
      <c r="BN44" s="33"/>
      <c r="BO44" s="33"/>
      <c r="BP44" s="33"/>
      <c r="BQ44" s="33"/>
      <c r="BR44" s="10"/>
    </row>
    <row r="45" spans="1:70" ht="7.5" customHeight="1">
      <c r="A45" s="8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33"/>
      <c r="BJ45" s="33"/>
      <c r="BK45" s="33"/>
      <c r="BL45" s="33"/>
      <c r="BM45" s="33"/>
      <c r="BN45" s="33"/>
      <c r="BO45" s="33"/>
      <c r="BP45" s="33"/>
      <c r="BQ45" s="33"/>
      <c r="BR45" s="10"/>
    </row>
    <row r="46" spans="1:70" ht="7.5" customHeight="1">
      <c r="A46" s="8"/>
      <c r="B46" s="52" t="str">
        <f>IF(VLOOKUP($B$40,Veriler!$A:$Y,3,)&lt;&gt;"",VLOOKUP($B$40,Veriler!$A:$Y,3,),"")</f>
        <v>9 kg yıkama kapasitesi</v>
      </c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33"/>
      <c r="AF46" s="52" t="str">
        <f>IF(VLOOKUP($B$40,Veriler!$A:$Y,4,)&lt;&gt;"",VLOOKUP($B$40,Veriler!$A:$Y,4,),"")</f>
        <v>A+++ Enerji Sınıfı</v>
      </c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11"/>
      <c r="BJ46" s="33"/>
      <c r="BK46" s="33"/>
      <c r="BL46" s="33"/>
      <c r="BM46" s="33"/>
      <c r="BN46" s="33"/>
      <c r="BO46" s="33"/>
      <c r="BP46" s="33"/>
      <c r="BQ46" s="33"/>
      <c r="BR46" s="10"/>
    </row>
    <row r="47" spans="1:70" ht="7.5" customHeight="1">
      <c r="A47" s="1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33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11"/>
      <c r="BJ47" s="33"/>
      <c r="BK47" s="33"/>
      <c r="BL47" s="33"/>
      <c r="BM47" s="33"/>
      <c r="BN47" s="33"/>
      <c r="BO47" s="33"/>
      <c r="BP47" s="33"/>
      <c r="BQ47" s="33"/>
      <c r="BR47" s="10"/>
    </row>
    <row r="48" spans="1:70" ht="7.5" customHeight="1">
      <c r="A48" s="8"/>
      <c r="B48" s="52" t="str">
        <f>IF(VLOOKUP($B$40,Veriler!$A:$Y,5,)&lt;&gt;"",VLOOKUP($B$40,Veriler!$A:$Y,5,),"")</f>
        <v>Gri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33"/>
      <c r="AF48" s="52" t="str">
        <f>IF(VLOOKUP($B$40,Veriler!$A:$Y,6,)&lt;&gt;"",VLOOKUP($B$40,Veriler!$A:$Y,6,),"")</f>
        <v>12 dk. hızlı yıkama programı</v>
      </c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33"/>
      <c r="BJ48" s="33"/>
      <c r="BK48" s="33"/>
      <c r="BL48" s="33"/>
      <c r="BM48" s="33"/>
      <c r="BN48" s="33"/>
      <c r="BO48" s="33"/>
      <c r="BP48" s="33"/>
      <c r="BQ48" s="33"/>
      <c r="BR48" s="10"/>
    </row>
    <row r="49" spans="1:70" ht="7.5" customHeight="1">
      <c r="A49" s="8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33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33"/>
      <c r="BJ49" s="33"/>
      <c r="BK49" s="33"/>
      <c r="BL49" s="33"/>
      <c r="BM49" s="33"/>
      <c r="BN49" s="33"/>
      <c r="BO49" s="33"/>
      <c r="BP49" s="33"/>
      <c r="BQ49" s="33"/>
      <c r="BR49" s="10"/>
    </row>
    <row r="50" spans="1:70" ht="7.5" customHeight="1">
      <c r="A50" s="8"/>
      <c r="B50" s="52" t="str">
        <f>IF(VLOOKUP($B$40,Veriler!$A:$Y,7,)&lt;&gt;"",VLOOKUP($B$40,Veriler!$A:$Y,7,),"")</f>
        <v>1200 devir sıkma kapasitesi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33"/>
      <c r="AF50" s="52" t="str">
        <f>IF(VLOOKUP($B$40,Veriler!$A:$Y,8,)&lt;&gt;"",VLOOKUP($B$40,Veriler!$A:$Y,8,),"")</f>
        <v>Bumerang gövde</v>
      </c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33"/>
      <c r="BJ50" s="33"/>
      <c r="BK50" s="33"/>
      <c r="BL50" s="33"/>
      <c r="BM50" s="33"/>
      <c r="BN50" s="33"/>
      <c r="BO50" s="33"/>
      <c r="BP50" s="33"/>
      <c r="BQ50" s="33"/>
      <c r="BR50" s="10"/>
    </row>
    <row r="51" spans="1:70" ht="7.5" customHeight="1">
      <c r="A51" s="8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33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33"/>
      <c r="BJ51" s="33"/>
      <c r="BK51" s="33"/>
      <c r="BL51" s="33"/>
      <c r="BM51" s="33"/>
      <c r="BN51" s="33"/>
      <c r="BO51" s="33"/>
      <c r="BP51" s="33"/>
      <c r="BQ51" s="33"/>
      <c r="BR51" s="10"/>
    </row>
    <row r="52" spans="1:70" ht="7.5" customHeight="1">
      <c r="A52" s="8"/>
      <c r="B52" s="52" t="str">
        <f>IF(VLOOKUP($B$40,Veriler!$A:$Y,9,)&lt;&gt;"",VLOOKUP($B$40,Veriler!$A:$Y,9,),"")</f>
        <v>İnci kazan</v>
      </c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33"/>
      <c r="AF52" s="52" t="str">
        <f>IF(VLOOKUP($B$40,Veriler!$A:$Y,10,)&lt;&gt;"",VLOOKUP($B$40,Veriler!$A:$Y,10,),"")</f>
        <v>LCD Ekran</v>
      </c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33"/>
      <c r="BJ52" s="33"/>
      <c r="BK52" s="33"/>
      <c r="BL52" s="33"/>
      <c r="BM52" s="33"/>
      <c r="BN52" s="33"/>
      <c r="BO52" s="33"/>
      <c r="BP52" s="33"/>
      <c r="BQ52" s="33"/>
      <c r="BR52" s="10"/>
    </row>
    <row r="53" spans="1:70" ht="7.5" customHeight="1">
      <c r="A53" s="8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33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33"/>
      <c r="BJ53" s="33"/>
      <c r="BK53" s="33"/>
      <c r="BL53" s="33"/>
      <c r="BM53" s="33"/>
      <c r="BN53" s="33"/>
      <c r="BO53" s="33"/>
      <c r="BP53" s="33"/>
      <c r="BQ53" s="33"/>
      <c r="BR53" s="10"/>
    </row>
    <row r="54" spans="1:70" ht="7.5" customHeight="1">
      <c r="A54" s="8"/>
      <c r="B54" s="52" t="str">
        <f>IF(VLOOKUP($B$40,Veriler!$A:$Y,11,)&lt;&gt;"",VLOOKUP($B$40,Veriler!$A:$Y,11,),"")</f>
        <v>Twinjet Plus teknolojisi</v>
      </c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33"/>
      <c r="AF54" s="52" t="str">
        <f>IF(VLOOKUP($B$40,Veriler!$A:$Y,12,)&lt;&gt;"",VLOOKUP($B$40,Veriler!$A:$Y,12,),"")</f>
        <v>Alerji uzmanı programı</v>
      </c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33"/>
      <c r="BJ54" s="33"/>
      <c r="BK54" s="33"/>
      <c r="BL54" s="33"/>
      <c r="BM54" s="33"/>
      <c r="BN54" s="33"/>
      <c r="BO54" s="33"/>
      <c r="BP54" s="33"/>
      <c r="BQ54" s="33"/>
      <c r="BR54" s="10"/>
    </row>
    <row r="55" spans="1:70" ht="7.5" customHeight="1">
      <c r="A55" s="8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33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33"/>
      <c r="BJ55" s="33"/>
      <c r="BK55" s="33"/>
      <c r="BL55" s="33"/>
      <c r="BM55" s="33"/>
      <c r="BN55" s="33"/>
      <c r="BO55" s="33"/>
      <c r="BP55" s="33"/>
      <c r="BQ55" s="33"/>
      <c r="BR55" s="10"/>
    </row>
    <row r="56" spans="1:70" ht="7.5" customHeight="1">
      <c r="A56" s="8"/>
      <c r="B56" s="52" t="str">
        <f>IF(VLOOKUP($B$40,Veriler!$A:$Y,13,)&lt;&gt;"",VLOOKUP($B$40,Veriler!$A:$Y,13,),"")</f>
        <v>Yorgan programı</v>
      </c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33"/>
      <c r="AF56" s="52" t="str">
        <f>IF(VLOOKUP($B$40,Veriler!$A:$Y,14,)&lt;&gt;"",VLOOKUP($B$40,Veriler!$A:$Y,14,),"")</f>
        <v>Perde yıkama programı</v>
      </c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33"/>
      <c r="BJ56" s="33"/>
      <c r="BK56" s="33"/>
      <c r="BL56" s="33"/>
      <c r="BM56" s="33"/>
      <c r="BN56" s="33"/>
      <c r="BO56" s="33"/>
      <c r="BP56" s="33"/>
      <c r="BQ56" s="33"/>
      <c r="BR56" s="10"/>
    </row>
    <row r="57" spans="1:70" ht="7.5" customHeight="1">
      <c r="A57" s="8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33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33"/>
      <c r="BJ57" s="33"/>
      <c r="BK57" s="33"/>
      <c r="BL57" s="33"/>
      <c r="BM57" s="33"/>
      <c r="BN57" s="33"/>
      <c r="BO57" s="33"/>
      <c r="BP57" s="33"/>
      <c r="BQ57" s="33"/>
      <c r="BR57" s="10"/>
    </row>
    <row r="58" spans="1:70" ht="7.5" customHeight="1">
      <c r="A58" s="8"/>
      <c r="B58" s="52" t="str">
        <f>IF(VLOOKUP($B$40,Veriler!$A:$Y,15,)&lt;&gt;"",VLOOKUP($B$40,Veriler!$A:$Y,15,),"")</f>
        <v>Kireç kalkanı teknolojisi</v>
      </c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33"/>
      <c r="AF58" s="52" t="str">
        <f>IF(VLOOKUP($B$40,Veriler!$A:$Y,16,)&lt;&gt;"",VLOOKUP($B$40,Veriler!$A:$Y,16,),"")</f>
        <v>Narinler/Elde yıkama programı</v>
      </c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33"/>
      <c r="BJ58" s="33"/>
      <c r="BK58" s="33"/>
      <c r="BL58" s="33"/>
      <c r="BM58" s="33"/>
      <c r="BN58" s="33"/>
      <c r="BO58" s="33"/>
      <c r="BP58" s="33"/>
      <c r="BQ58" s="33"/>
      <c r="BR58" s="10"/>
    </row>
    <row r="59" spans="1:70" ht="7.5" customHeight="1" thickBot="1">
      <c r="A59" s="8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33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33"/>
      <c r="BJ59" s="33"/>
      <c r="BK59" s="33"/>
      <c r="BL59" s="33"/>
      <c r="BM59" s="33"/>
      <c r="BN59" s="33"/>
      <c r="BO59" s="33"/>
      <c r="BP59" s="33"/>
      <c r="BQ59" s="33"/>
      <c r="BR59" s="10"/>
    </row>
    <row r="60" spans="1:70" ht="7.5" customHeight="1" thickBot="1">
      <c r="A60" s="8"/>
      <c r="B60" s="62" t="s">
        <v>2109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4"/>
      <c r="AE60" s="34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34"/>
      <c r="BJ60" s="33"/>
      <c r="BK60" s="33"/>
      <c r="BL60" s="33"/>
      <c r="BM60" s="33"/>
      <c r="BN60" s="33"/>
      <c r="BO60" s="33"/>
      <c r="BP60" s="33"/>
      <c r="BQ60" s="33"/>
      <c r="BR60" s="10"/>
    </row>
    <row r="61" spans="1:70" ht="7.5" customHeight="1">
      <c r="A61" s="8"/>
      <c r="B61" s="65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7"/>
      <c r="AE61" s="34"/>
      <c r="AF61" s="53">
        <v>3429</v>
      </c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5"/>
      <c r="BI61" s="34"/>
      <c r="BJ61" s="33"/>
      <c r="BK61" s="33"/>
      <c r="BL61" s="33"/>
      <c r="BM61" s="33"/>
      <c r="BN61" s="33"/>
      <c r="BO61" s="33"/>
      <c r="BP61" s="33"/>
      <c r="BQ61" s="33"/>
      <c r="BR61" s="10"/>
    </row>
    <row r="62" spans="1:70" ht="7.5" customHeight="1" thickBot="1">
      <c r="A62" s="12"/>
      <c r="B62" s="68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70"/>
      <c r="AE62" s="34"/>
      <c r="AF62" s="56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8"/>
      <c r="BI62" s="34"/>
      <c r="BJ62" s="33"/>
      <c r="BK62" s="33"/>
      <c r="BL62" s="33"/>
      <c r="BM62" s="33"/>
      <c r="BN62" s="33"/>
      <c r="BO62" s="33"/>
      <c r="BP62" s="33"/>
      <c r="BQ62" s="33"/>
      <c r="BR62" s="10"/>
    </row>
    <row r="63" spans="1:70" ht="7.5" customHeight="1" thickBot="1">
      <c r="A63" s="12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34"/>
      <c r="AF63" s="56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8"/>
      <c r="BI63" s="34"/>
      <c r="BJ63" s="33"/>
      <c r="BK63" s="33"/>
      <c r="BL63" s="33"/>
      <c r="BM63" s="33"/>
      <c r="BN63" s="33"/>
      <c r="BO63" s="33"/>
      <c r="BP63" s="33"/>
      <c r="BQ63" s="33"/>
      <c r="BR63" s="10"/>
    </row>
    <row r="64" spans="1:70" ht="7.5" customHeight="1">
      <c r="A64" s="8"/>
      <c r="B64" s="62" t="s">
        <v>2110</v>
      </c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4"/>
      <c r="AE64" s="21"/>
      <c r="AF64" s="56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8"/>
      <c r="BI64" s="34"/>
      <c r="BJ64" s="33"/>
      <c r="BK64" s="33"/>
      <c r="BL64" s="33"/>
      <c r="BM64" s="33"/>
      <c r="BN64" s="33"/>
      <c r="BO64" s="33"/>
      <c r="BP64" s="33"/>
      <c r="BQ64" s="33"/>
      <c r="BR64" s="10"/>
    </row>
    <row r="65" spans="1:70" ht="7.5" customHeight="1" thickBot="1">
      <c r="A65" s="8"/>
      <c r="B65" s="65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7"/>
      <c r="AE65" s="21"/>
      <c r="AF65" s="59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1"/>
      <c r="BI65" s="34"/>
      <c r="BJ65" s="33"/>
      <c r="BK65" s="33"/>
      <c r="BL65" s="33"/>
      <c r="BM65" s="33"/>
      <c r="BN65" s="33"/>
      <c r="BO65" s="33"/>
      <c r="BP65" s="33"/>
      <c r="BQ65" s="33"/>
      <c r="BR65" s="10"/>
    </row>
    <row r="66" spans="1:70" ht="7.5" customHeight="1" thickBot="1">
      <c r="A66" s="8"/>
      <c r="B66" s="68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70"/>
      <c r="AE66" s="21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4"/>
      <c r="BI66" s="34"/>
      <c r="BJ66" s="33"/>
      <c r="BK66" s="33"/>
      <c r="BL66" s="33"/>
      <c r="BM66" s="33"/>
      <c r="BN66" s="33"/>
      <c r="BO66" s="33"/>
      <c r="BP66" s="33"/>
      <c r="BQ66" s="33"/>
      <c r="BR66" s="10"/>
    </row>
    <row r="67" spans="1:70" ht="7.5" customHeight="1" thickBot="1">
      <c r="A67" s="8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21"/>
      <c r="AF67" s="71" t="s">
        <v>2105</v>
      </c>
      <c r="AG67" s="71"/>
      <c r="AH67" s="71"/>
      <c r="AI67" s="71"/>
      <c r="AJ67" s="71"/>
      <c r="AK67" s="71"/>
      <c r="AL67" s="71"/>
      <c r="AM67" s="71"/>
      <c r="AN67" s="71"/>
      <c r="AO67" s="74">
        <v>3119</v>
      </c>
      <c r="AP67" s="74"/>
      <c r="AQ67" s="74"/>
      <c r="AR67" s="74"/>
      <c r="AS67" s="74"/>
      <c r="AT67" s="74"/>
      <c r="AU67" s="74"/>
      <c r="AV67" s="74"/>
      <c r="AW67" s="74"/>
      <c r="AX67" s="74"/>
      <c r="AY67" s="74"/>
      <c r="AZ67" s="74"/>
      <c r="BA67" s="74"/>
      <c r="BB67" s="74"/>
      <c r="BC67" s="74"/>
      <c r="BD67" s="74"/>
      <c r="BE67" s="74"/>
      <c r="BF67" s="74"/>
      <c r="BG67" s="74"/>
      <c r="BH67" s="74"/>
      <c r="BI67" s="34"/>
      <c r="BJ67" s="33"/>
      <c r="BK67" s="33"/>
      <c r="BL67" s="33"/>
      <c r="BM67" s="33"/>
      <c r="BN67" s="33"/>
      <c r="BO67" s="33"/>
      <c r="BP67" s="33"/>
      <c r="BQ67" s="33"/>
      <c r="BR67" s="10"/>
    </row>
    <row r="68" spans="1:70" ht="7.5" customHeight="1">
      <c r="A68" s="8"/>
      <c r="B68" s="81" t="s">
        <v>2148</v>
      </c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3"/>
      <c r="AE68" s="21"/>
      <c r="AF68" s="72"/>
      <c r="AG68" s="72"/>
      <c r="AH68" s="72"/>
      <c r="AI68" s="72"/>
      <c r="AJ68" s="72"/>
      <c r="AK68" s="72"/>
      <c r="AL68" s="72"/>
      <c r="AM68" s="72"/>
      <c r="AN68" s="72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34"/>
      <c r="BJ68" s="33"/>
      <c r="BK68" s="33"/>
      <c r="BL68" s="33"/>
      <c r="BM68" s="33"/>
      <c r="BN68" s="33"/>
      <c r="BO68" s="33"/>
      <c r="BP68" s="33"/>
      <c r="BQ68" s="33"/>
      <c r="BR68" s="10"/>
    </row>
    <row r="69" spans="1:70" ht="7.5" customHeight="1">
      <c r="A69" s="8"/>
      <c r="B69" s="84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6"/>
      <c r="AE69" s="21"/>
      <c r="AF69" s="72"/>
      <c r="AG69" s="72"/>
      <c r="AH69" s="72"/>
      <c r="AI69" s="72"/>
      <c r="AJ69" s="72"/>
      <c r="AK69" s="72"/>
      <c r="AL69" s="72"/>
      <c r="AM69" s="72"/>
      <c r="AN69" s="72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34"/>
      <c r="BJ69" s="33"/>
      <c r="BK69" s="33"/>
      <c r="BL69" s="33"/>
      <c r="BM69" s="33"/>
      <c r="BN69" s="33"/>
      <c r="BO69" s="33"/>
      <c r="BP69" s="33"/>
      <c r="BQ69" s="33"/>
      <c r="BR69" s="10"/>
    </row>
    <row r="70" spans="1:70" ht="7.5" customHeight="1" thickBot="1">
      <c r="A70" s="8"/>
      <c r="B70" s="87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9"/>
      <c r="AE70" s="21"/>
      <c r="AF70" s="72"/>
      <c r="AG70" s="72"/>
      <c r="AH70" s="72"/>
      <c r="AI70" s="72"/>
      <c r="AJ70" s="72"/>
      <c r="AK70" s="72"/>
      <c r="AL70" s="72"/>
      <c r="AM70" s="72"/>
      <c r="AN70" s="72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34"/>
      <c r="BJ70" s="33"/>
      <c r="BK70" s="33"/>
      <c r="BL70" s="33"/>
      <c r="BM70" s="33"/>
      <c r="BN70" s="33"/>
      <c r="BO70" s="33"/>
      <c r="BP70" s="33"/>
      <c r="BQ70" s="33"/>
      <c r="BR70" s="10"/>
    </row>
    <row r="71" spans="1:70" ht="7.5" customHeight="1" thickBot="1">
      <c r="A71" s="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21"/>
      <c r="AF71" s="73"/>
      <c r="AG71" s="73"/>
      <c r="AH71" s="73"/>
      <c r="AI71" s="73"/>
      <c r="AJ71" s="73"/>
      <c r="AK71" s="73"/>
      <c r="AL71" s="73"/>
      <c r="AM71" s="73"/>
      <c r="AN71" s="73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34"/>
      <c r="BJ71" s="33"/>
      <c r="BK71" s="33"/>
      <c r="BL71" s="33"/>
      <c r="BM71" s="33"/>
      <c r="BN71" s="33"/>
      <c r="BO71" s="33"/>
      <c r="BP71" s="33"/>
      <c r="BQ71" s="33"/>
      <c r="BR71" s="10"/>
    </row>
    <row r="72" spans="1:70" ht="7.5" customHeight="1">
      <c r="A72" s="8"/>
      <c r="B72" s="90" t="s">
        <v>2104</v>
      </c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11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77">
        <f>AF36</f>
        <v>43447</v>
      </c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9">
        <v>20219296</v>
      </c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  <c r="BI72" s="34"/>
      <c r="BJ72" s="33"/>
      <c r="BK72" s="33"/>
      <c r="BL72" s="33"/>
      <c r="BM72" s="33"/>
      <c r="BN72" s="33"/>
      <c r="BO72" s="33"/>
      <c r="BP72" s="33"/>
      <c r="BQ72" s="33"/>
      <c r="BR72" s="10"/>
    </row>
    <row r="73" spans="1:70" ht="7.5" customHeight="1" thickBot="1">
      <c r="A73" s="8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11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80"/>
      <c r="AU73" s="80"/>
      <c r="AV73" s="80"/>
      <c r="AW73" s="80"/>
      <c r="AX73" s="80"/>
      <c r="AY73" s="80"/>
      <c r="AZ73" s="80"/>
      <c r="BA73" s="80"/>
      <c r="BB73" s="80"/>
      <c r="BC73" s="80"/>
      <c r="BD73" s="80"/>
      <c r="BE73" s="80"/>
      <c r="BF73" s="80"/>
      <c r="BG73" s="80"/>
      <c r="BH73" s="80"/>
      <c r="BI73" s="34"/>
      <c r="BJ73" s="33"/>
      <c r="BK73" s="33"/>
      <c r="BL73" s="33"/>
      <c r="BM73" s="33"/>
      <c r="BN73" s="33"/>
      <c r="BO73" s="33"/>
      <c r="BP73" s="33"/>
      <c r="BQ73" s="33"/>
      <c r="BR73" s="10"/>
    </row>
    <row r="74" spans="1:70" ht="7.5" customHeight="1">
      <c r="A74" s="13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22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22"/>
      <c r="BI74" s="14"/>
      <c r="BJ74" s="14"/>
      <c r="BK74" s="14"/>
      <c r="BL74" s="14"/>
      <c r="BM74" s="14"/>
      <c r="BN74" s="14"/>
      <c r="BO74" s="14"/>
      <c r="BP74" s="14"/>
      <c r="BQ74" s="14"/>
      <c r="BR74" s="15"/>
    </row>
    <row r="75" spans="1:70" ht="7.5" customHeight="1">
      <c r="A75" s="8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6"/>
    </row>
    <row r="76" spans="1:70" ht="7.5" customHeight="1">
      <c r="A76" s="8"/>
      <c r="B76" s="49" t="s">
        <v>2080</v>
      </c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33"/>
      <c r="BJ76" s="33"/>
      <c r="BK76" s="33"/>
      <c r="BL76" s="33"/>
      <c r="BM76" s="33"/>
      <c r="BN76" s="33"/>
      <c r="BO76" s="33"/>
      <c r="BP76" s="33"/>
      <c r="BQ76" s="33"/>
      <c r="BR76" s="10"/>
    </row>
    <row r="77" spans="1:70" ht="7.5" customHeight="1">
      <c r="A77" s="8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33"/>
      <c r="BJ77" s="33"/>
      <c r="BK77" s="33"/>
      <c r="BL77" s="33"/>
      <c r="BM77" s="33"/>
      <c r="BN77" s="33"/>
      <c r="BO77" s="33"/>
      <c r="BP77" s="33"/>
      <c r="BQ77" s="33"/>
      <c r="BR77" s="10"/>
    </row>
    <row r="78" spans="1:70" ht="7.5" customHeight="1">
      <c r="A78" s="8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33"/>
      <c r="BJ78" s="33"/>
      <c r="BK78" s="33"/>
      <c r="BL78" s="33"/>
      <c r="BM78" s="33"/>
      <c r="BN78" s="33"/>
      <c r="BO78" s="33"/>
      <c r="BP78" s="33"/>
      <c r="BQ78" s="33"/>
      <c r="BR78" s="10"/>
    </row>
    <row r="79" spans="1:70" ht="7.5" customHeight="1">
      <c r="A79" s="8"/>
      <c r="B79" s="50" t="str">
        <f>IF(VLOOKUP($B$76,Veriler!$A:$Y,2,)&lt;&gt;"",VLOOKUP($B$76,Veriler!$A:$Y,2,),"")</f>
        <v>8 KG ÇAMAŞIR MAKİNESİ</v>
      </c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33"/>
      <c r="BJ79" s="33"/>
      <c r="BK79" s="33"/>
      <c r="BL79" s="33"/>
      <c r="BM79" s="33"/>
      <c r="BN79" s="33"/>
      <c r="BO79" s="33"/>
      <c r="BP79" s="33"/>
      <c r="BQ79" s="33"/>
      <c r="BR79" s="10"/>
    </row>
    <row r="80" spans="1:70" ht="7.5" customHeight="1">
      <c r="A80" s="8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33"/>
      <c r="BJ80" s="33"/>
      <c r="BK80" s="33"/>
      <c r="BL80" s="33"/>
      <c r="BM80" s="33"/>
      <c r="BN80" s="33"/>
      <c r="BO80" s="33"/>
      <c r="BP80" s="33"/>
      <c r="BQ80" s="33"/>
      <c r="BR80" s="10"/>
    </row>
    <row r="81" spans="1:70" ht="7.5" customHeight="1">
      <c r="A81" s="8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33"/>
      <c r="BJ81" s="33"/>
      <c r="BK81" s="33"/>
      <c r="BL81" s="33"/>
      <c r="BM81" s="33"/>
      <c r="BN81" s="33"/>
      <c r="BO81" s="33"/>
      <c r="BP81" s="33"/>
      <c r="BQ81" s="33"/>
      <c r="BR81" s="10"/>
    </row>
    <row r="82" spans="1:70" ht="7.5" customHeight="1">
      <c r="A82" s="8"/>
      <c r="B82" s="52" t="str">
        <f>IF(VLOOKUP($B$76,Veriler!$A:$Y,3,)&lt;&gt;"",VLOOKUP($B$76,Veriler!$A:$Y,3,),"")</f>
        <v>8 kg yıkama kapasitesi</v>
      </c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33"/>
      <c r="AF82" s="52" t="str">
        <f>IF(VLOOKUP($B$76,Veriler!$A:$Y,4,)&lt;&gt;"",VLOOKUP($B$76,Veriler!$A:$Y,4,),"")</f>
        <v>A++ Enerji Sınıfı</v>
      </c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11"/>
      <c r="BJ82" s="33"/>
      <c r="BK82" s="33"/>
      <c r="BL82" s="33"/>
      <c r="BM82" s="33"/>
      <c r="BN82" s="33"/>
      <c r="BO82" s="33"/>
      <c r="BP82" s="33"/>
      <c r="BQ82" s="33"/>
      <c r="BR82" s="10"/>
    </row>
    <row r="83" spans="1:70" ht="7.5" customHeight="1">
      <c r="A83" s="1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33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11"/>
      <c r="BJ83" s="33"/>
      <c r="BK83" s="33"/>
      <c r="BL83" s="33"/>
      <c r="BM83" s="33"/>
      <c r="BN83" s="33"/>
      <c r="BO83" s="33"/>
      <c r="BP83" s="33"/>
      <c r="BQ83" s="33"/>
      <c r="BR83" s="10"/>
    </row>
    <row r="84" spans="1:70" ht="7.5" customHeight="1">
      <c r="A84" s="8"/>
      <c r="B84" s="52" t="str">
        <f>IF(VLOOKUP($B$76,Veriler!$A:$Y,5,)&lt;&gt;"",VLOOKUP($B$76,Veriler!$A:$Y,5,),"")</f>
        <v>Beyaz</v>
      </c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33"/>
      <c r="AF84" s="52" t="str">
        <f>IF(VLOOKUP($B$76,Veriler!$A:$Y,6,)&lt;&gt;"",VLOOKUP($B$76,Veriler!$A:$Y,6,),"")</f>
        <v>15 dk. hızlı yıkama programı</v>
      </c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33"/>
      <c r="BJ84" s="33"/>
      <c r="BK84" s="33"/>
      <c r="BL84" s="33"/>
      <c r="BM84" s="33"/>
      <c r="BN84" s="33"/>
      <c r="BO84" s="33"/>
      <c r="BP84" s="33"/>
      <c r="BQ84" s="33"/>
      <c r="BR84" s="10"/>
    </row>
    <row r="85" spans="1:70" ht="7.5" customHeight="1">
      <c r="A85" s="8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33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33"/>
      <c r="BJ85" s="33"/>
      <c r="BK85" s="33"/>
      <c r="BL85" s="33"/>
      <c r="BM85" s="33"/>
      <c r="BN85" s="33"/>
      <c r="BO85" s="33"/>
      <c r="BP85" s="33"/>
      <c r="BQ85" s="33"/>
      <c r="BR85" s="10"/>
    </row>
    <row r="86" spans="1:70" ht="7.5" customHeight="1">
      <c r="A86" s="8"/>
      <c r="B86" s="52" t="str">
        <f>IF(VLOOKUP($B$76,Veriler!$A:$Y,7,)&lt;&gt;"",VLOOKUP($B$76,Veriler!$A:$Y,7,),"")</f>
        <v>1000 devir sıkma kapasitesi</v>
      </c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33"/>
      <c r="AF86" s="52" t="str">
        <f>IF(VLOOKUP($B$76,Veriler!$A:$Y,8,)&lt;&gt;"",VLOOKUP($B$76,Veriler!$A:$Y,8,),"")</f>
        <v>Bumerang gövde</v>
      </c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33"/>
      <c r="BJ86" s="33"/>
      <c r="BK86" s="33"/>
      <c r="BL86" s="33"/>
      <c r="BM86" s="33"/>
      <c r="BN86" s="33"/>
      <c r="BO86" s="33"/>
      <c r="BP86" s="33"/>
      <c r="BQ86" s="33"/>
      <c r="BR86" s="10"/>
    </row>
    <row r="87" spans="1:70" ht="7.5" customHeight="1">
      <c r="A87" s="8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33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33"/>
      <c r="BJ87" s="33"/>
      <c r="BK87" s="33"/>
      <c r="BL87" s="33"/>
      <c r="BM87" s="33"/>
      <c r="BN87" s="33"/>
      <c r="BO87" s="33"/>
      <c r="BP87" s="33"/>
      <c r="BQ87" s="33"/>
      <c r="BR87" s="10"/>
    </row>
    <row r="88" spans="1:70" ht="7.5" customHeight="1">
      <c r="A88" s="8"/>
      <c r="B88" s="52" t="str">
        <f>IF(VLOOKUP($B$76,Veriler!$A:$Y,9,)&lt;&gt;"",VLOOKUP($B$76,Veriler!$A:$Y,9,),"")</f>
        <v>İnci kazan</v>
      </c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33"/>
      <c r="AF88" s="52" t="str">
        <f>IF(VLOOKUP($B$76,Veriler!$A:$Y,10,)&lt;&gt;"",VLOOKUP($B$76,Veriler!$A:$Y,10,),"")</f>
        <v>LED Ekran</v>
      </c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33"/>
      <c r="BJ88" s="33"/>
      <c r="BK88" s="33"/>
      <c r="BL88" s="33"/>
      <c r="BM88" s="33"/>
      <c r="BN88" s="33"/>
      <c r="BO88" s="33"/>
      <c r="BP88" s="33"/>
      <c r="BQ88" s="33"/>
      <c r="BR88" s="10"/>
    </row>
    <row r="89" spans="1:70" ht="7.5" customHeight="1">
      <c r="A89" s="8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33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33"/>
      <c r="BJ89" s="33"/>
      <c r="BK89" s="33"/>
      <c r="BL89" s="33"/>
      <c r="BM89" s="33"/>
      <c r="BN89" s="33"/>
      <c r="BO89" s="33"/>
      <c r="BP89" s="33"/>
      <c r="BQ89" s="33"/>
      <c r="BR89" s="10"/>
    </row>
    <row r="90" spans="1:70" ht="7.5" customHeight="1">
      <c r="A90" s="8"/>
      <c r="B90" s="52" t="str">
        <f>IF(VLOOKUP($B$76,Veriler!$A:$Y,11,)&lt;&gt;"",VLOOKUP($B$76,Veriler!$A:$Y,11,),"")</f>
        <v>Alerji uzmanı programı</v>
      </c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33"/>
      <c r="AF90" s="52" t="str">
        <f>IF(VLOOKUP($B$76,Veriler!$A:$Y,12,)&lt;&gt;"",VLOOKUP($B$76,Veriler!$A:$Y,12,),"")</f>
        <v>Kireç kalkanı</v>
      </c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33"/>
      <c r="BJ90" s="33"/>
      <c r="BK90" s="33"/>
      <c r="BL90" s="33"/>
      <c r="BM90" s="33"/>
      <c r="BN90" s="33"/>
      <c r="BO90" s="33"/>
      <c r="BP90" s="33"/>
      <c r="BQ90" s="33"/>
      <c r="BR90" s="10"/>
    </row>
    <row r="91" spans="1:70" ht="7.5" customHeight="1">
      <c r="A91" s="8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33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33"/>
      <c r="BJ91" s="33"/>
      <c r="BK91" s="33"/>
      <c r="BL91" s="33"/>
      <c r="BM91" s="33"/>
      <c r="BN91" s="33"/>
      <c r="BO91" s="33"/>
      <c r="BP91" s="33"/>
      <c r="BQ91" s="33"/>
      <c r="BR91" s="10"/>
    </row>
    <row r="92" spans="1:70" ht="7.5" customHeight="1">
      <c r="A92" s="8"/>
      <c r="B92" s="52" t="str">
        <f>IF(VLOOKUP($B$76,Veriler!$A:$Y,13,)&lt;&gt;"",VLOOKUP($B$76,Veriler!$A:$Y,13,),"")</f>
        <v>Narinler/Elde yıkama programı</v>
      </c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33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33"/>
      <c r="BJ92" s="33"/>
      <c r="BK92" s="33"/>
      <c r="BL92" s="33"/>
      <c r="BM92" s="33"/>
      <c r="BN92" s="33"/>
      <c r="BO92" s="33"/>
      <c r="BP92" s="33"/>
      <c r="BQ92" s="33"/>
      <c r="BR92" s="10"/>
    </row>
    <row r="93" spans="1:70" ht="7.5" customHeight="1">
      <c r="A93" s="8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33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33"/>
      <c r="BJ93" s="33"/>
      <c r="BK93" s="33"/>
      <c r="BL93" s="33"/>
      <c r="BM93" s="33"/>
      <c r="BN93" s="33"/>
      <c r="BO93" s="33"/>
      <c r="BP93" s="33"/>
      <c r="BQ93" s="33"/>
      <c r="BR93" s="10"/>
    </row>
    <row r="94" spans="1:70" ht="7.5" customHeight="1">
      <c r="A94" s="8"/>
      <c r="B94" s="52" t="str">
        <f>IF(VLOOKUP($B$40,Veriler!$A:$Y,15,)&lt;&gt;"",VLOOKUP($B$40,Veriler!$A:$Y,15,),"")</f>
        <v>Kireç kalkanı teknolojisi</v>
      </c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33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33"/>
      <c r="BJ94" s="33"/>
      <c r="BK94" s="33"/>
      <c r="BL94" s="33"/>
      <c r="BM94" s="33"/>
      <c r="BN94" s="33"/>
      <c r="BO94" s="33"/>
      <c r="BP94" s="33"/>
      <c r="BQ94" s="33"/>
      <c r="BR94" s="10"/>
    </row>
    <row r="95" spans="1:70" ht="7.5" customHeight="1" thickBot="1">
      <c r="A95" s="8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33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33"/>
      <c r="BJ95" s="33"/>
      <c r="BK95" s="33"/>
      <c r="BL95" s="33"/>
      <c r="BM95" s="33"/>
      <c r="BN95" s="33"/>
      <c r="BO95" s="33"/>
      <c r="BP95" s="33"/>
      <c r="BQ95" s="33"/>
      <c r="BR95" s="10"/>
    </row>
    <row r="96" spans="1:70" ht="7.5" customHeight="1" thickBot="1">
      <c r="A96" s="8"/>
      <c r="B96" s="62" t="s">
        <v>2107</v>
      </c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4"/>
      <c r="AE96" s="34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34"/>
      <c r="BJ96" s="33"/>
      <c r="BK96" s="33"/>
      <c r="BL96" s="33"/>
      <c r="BM96" s="33"/>
      <c r="BN96" s="33"/>
      <c r="BO96" s="33"/>
      <c r="BP96" s="33"/>
      <c r="BQ96" s="33"/>
      <c r="BR96" s="10"/>
    </row>
    <row r="97" spans="1:70" ht="7.5" customHeight="1">
      <c r="A97" s="8"/>
      <c r="B97" s="65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7"/>
      <c r="AE97" s="34"/>
      <c r="AF97" s="53">
        <v>2419</v>
      </c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5"/>
      <c r="BI97" s="34"/>
      <c r="BJ97" s="33"/>
      <c r="BK97" s="33"/>
      <c r="BL97" s="33"/>
      <c r="BM97" s="33"/>
      <c r="BN97" s="33"/>
      <c r="BO97" s="33"/>
      <c r="BP97" s="33"/>
      <c r="BQ97" s="33"/>
      <c r="BR97" s="10"/>
    </row>
    <row r="98" spans="1:70" ht="7.5" customHeight="1" thickBot="1">
      <c r="A98" s="12"/>
      <c r="B98" s="68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70"/>
      <c r="AE98" s="34"/>
      <c r="AF98" s="56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  <c r="BH98" s="58"/>
      <c r="BI98" s="34"/>
      <c r="BJ98" s="33"/>
      <c r="BK98" s="33"/>
      <c r="BL98" s="33"/>
      <c r="BM98" s="33"/>
      <c r="BN98" s="33"/>
      <c r="BO98" s="33"/>
      <c r="BP98" s="33"/>
      <c r="BQ98" s="33"/>
      <c r="BR98" s="10"/>
    </row>
    <row r="99" spans="1:70" ht="7.5" customHeight="1" thickBot="1">
      <c r="A99" s="12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34"/>
      <c r="AF99" s="56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8"/>
      <c r="BI99" s="34"/>
      <c r="BJ99" s="33"/>
      <c r="BK99" s="33"/>
      <c r="BL99" s="33"/>
      <c r="BM99" s="33"/>
      <c r="BN99" s="33"/>
      <c r="BO99" s="33"/>
      <c r="BP99" s="33"/>
      <c r="BQ99" s="33"/>
      <c r="BR99" s="10"/>
    </row>
    <row r="100" spans="1:70" ht="7.5" customHeight="1">
      <c r="A100" s="8"/>
      <c r="B100" s="62" t="s">
        <v>2108</v>
      </c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4"/>
      <c r="AE100" s="21"/>
      <c r="AF100" s="56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  <c r="AT100" s="57"/>
      <c r="AU100" s="57"/>
      <c r="AV100" s="57"/>
      <c r="AW100" s="57"/>
      <c r="AX100" s="57"/>
      <c r="AY100" s="57"/>
      <c r="AZ100" s="57"/>
      <c r="BA100" s="57"/>
      <c r="BB100" s="57"/>
      <c r="BC100" s="57"/>
      <c r="BD100" s="57"/>
      <c r="BE100" s="57"/>
      <c r="BF100" s="57"/>
      <c r="BG100" s="57"/>
      <c r="BH100" s="58"/>
      <c r="BI100" s="34"/>
      <c r="BJ100" s="33"/>
      <c r="BK100" s="33"/>
      <c r="BL100" s="33"/>
      <c r="BM100" s="33"/>
      <c r="BN100" s="33"/>
      <c r="BO100" s="33"/>
      <c r="BP100" s="33"/>
      <c r="BQ100" s="33"/>
      <c r="BR100" s="10"/>
    </row>
    <row r="101" spans="1:70" ht="7.5" customHeight="1" thickBot="1">
      <c r="A101" s="8"/>
      <c r="B101" s="65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7"/>
      <c r="AE101" s="21"/>
      <c r="AF101" s="59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0"/>
      <c r="BD101" s="60"/>
      <c r="BE101" s="60"/>
      <c r="BF101" s="60"/>
      <c r="BG101" s="60"/>
      <c r="BH101" s="61"/>
      <c r="BI101" s="34"/>
      <c r="BJ101" s="33"/>
      <c r="BK101" s="33"/>
      <c r="BL101" s="33"/>
      <c r="BM101" s="33"/>
      <c r="BN101" s="33"/>
      <c r="BO101" s="33"/>
      <c r="BP101" s="33"/>
      <c r="BQ101" s="33"/>
      <c r="BR101" s="10"/>
    </row>
    <row r="102" spans="1:70" ht="7.5" customHeight="1" thickBot="1">
      <c r="A102" s="8"/>
      <c r="B102" s="68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70"/>
      <c r="AE102" s="21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4"/>
      <c r="BI102" s="34"/>
      <c r="BJ102" s="33"/>
      <c r="BK102" s="33"/>
      <c r="BL102" s="33"/>
      <c r="BM102" s="33"/>
      <c r="BN102" s="33"/>
      <c r="BO102" s="33"/>
      <c r="BP102" s="33"/>
      <c r="BQ102" s="33"/>
      <c r="BR102" s="10"/>
    </row>
    <row r="103" spans="1:70" ht="7.5" customHeight="1" thickBot="1">
      <c r="A103" s="8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21"/>
      <c r="AF103" s="71" t="s">
        <v>2105</v>
      </c>
      <c r="AG103" s="71"/>
      <c r="AH103" s="71"/>
      <c r="AI103" s="71"/>
      <c r="AJ103" s="71"/>
      <c r="AK103" s="71"/>
      <c r="AL103" s="71"/>
      <c r="AM103" s="71"/>
      <c r="AN103" s="71"/>
      <c r="AO103" s="74">
        <v>2199</v>
      </c>
      <c r="AP103" s="74"/>
      <c r="AQ103" s="74"/>
      <c r="AR103" s="74"/>
      <c r="AS103" s="74"/>
      <c r="AT103" s="74"/>
      <c r="AU103" s="74"/>
      <c r="AV103" s="74"/>
      <c r="AW103" s="74"/>
      <c r="AX103" s="74"/>
      <c r="AY103" s="74"/>
      <c r="AZ103" s="74"/>
      <c r="BA103" s="74"/>
      <c r="BB103" s="74"/>
      <c r="BC103" s="74"/>
      <c r="BD103" s="74"/>
      <c r="BE103" s="74"/>
      <c r="BF103" s="74"/>
      <c r="BG103" s="74"/>
      <c r="BH103" s="74"/>
      <c r="BI103" s="34"/>
      <c r="BJ103" s="33"/>
      <c r="BK103" s="33"/>
      <c r="BL103" s="33"/>
      <c r="BM103" s="33"/>
      <c r="BN103" s="33"/>
      <c r="BO103" s="33"/>
      <c r="BP103" s="33"/>
      <c r="BQ103" s="33"/>
      <c r="BR103" s="10"/>
    </row>
    <row r="104" spans="1:70" ht="7.5" customHeight="1">
      <c r="A104" s="8"/>
      <c r="B104" s="81" t="s">
        <v>2149</v>
      </c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3"/>
      <c r="AE104" s="21"/>
      <c r="AF104" s="72"/>
      <c r="AG104" s="72"/>
      <c r="AH104" s="72"/>
      <c r="AI104" s="72"/>
      <c r="AJ104" s="72"/>
      <c r="AK104" s="72"/>
      <c r="AL104" s="72"/>
      <c r="AM104" s="72"/>
      <c r="AN104" s="72"/>
      <c r="AO104" s="75"/>
      <c r="AP104" s="75"/>
      <c r="AQ104" s="75"/>
      <c r="AR104" s="75"/>
      <c r="AS104" s="75"/>
      <c r="AT104" s="75"/>
      <c r="AU104" s="75"/>
      <c r="AV104" s="75"/>
      <c r="AW104" s="75"/>
      <c r="AX104" s="75"/>
      <c r="AY104" s="75"/>
      <c r="AZ104" s="75"/>
      <c r="BA104" s="75"/>
      <c r="BB104" s="75"/>
      <c r="BC104" s="75"/>
      <c r="BD104" s="75"/>
      <c r="BE104" s="75"/>
      <c r="BF104" s="75"/>
      <c r="BG104" s="75"/>
      <c r="BH104" s="75"/>
      <c r="BI104" s="34"/>
      <c r="BJ104" s="33"/>
      <c r="BK104" s="33"/>
      <c r="BL104" s="33"/>
      <c r="BM104" s="33"/>
      <c r="BN104" s="33"/>
      <c r="BO104" s="33"/>
      <c r="BP104" s="33"/>
      <c r="BQ104" s="33"/>
      <c r="BR104" s="10"/>
    </row>
    <row r="105" spans="1:70" ht="7.5" customHeight="1">
      <c r="A105" s="8"/>
      <c r="B105" s="84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  <c r="AD105" s="86"/>
      <c r="AE105" s="21"/>
      <c r="AF105" s="72"/>
      <c r="AG105" s="72"/>
      <c r="AH105" s="72"/>
      <c r="AI105" s="72"/>
      <c r="AJ105" s="72"/>
      <c r="AK105" s="72"/>
      <c r="AL105" s="72"/>
      <c r="AM105" s="72"/>
      <c r="AN105" s="72"/>
      <c r="AO105" s="75"/>
      <c r="AP105" s="75"/>
      <c r="AQ105" s="75"/>
      <c r="AR105" s="75"/>
      <c r="AS105" s="75"/>
      <c r="AT105" s="75"/>
      <c r="AU105" s="75"/>
      <c r="AV105" s="75"/>
      <c r="AW105" s="75"/>
      <c r="AX105" s="75"/>
      <c r="AY105" s="75"/>
      <c r="AZ105" s="75"/>
      <c r="BA105" s="75"/>
      <c r="BB105" s="75"/>
      <c r="BC105" s="75"/>
      <c r="BD105" s="75"/>
      <c r="BE105" s="75"/>
      <c r="BF105" s="75"/>
      <c r="BG105" s="75"/>
      <c r="BH105" s="75"/>
      <c r="BI105" s="34"/>
      <c r="BJ105" s="33"/>
      <c r="BK105" s="33"/>
      <c r="BL105" s="33"/>
      <c r="BM105" s="33"/>
      <c r="BN105" s="33"/>
      <c r="BO105" s="33"/>
      <c r="BP105" s="33"/>
      <c r="BQ105" s="33"/>
      <c r="BR105" s="10"/>
    </row>
    <row r="106" spans="1:70" ht="7.5" customHeight="1" thickBot="1">
      <c r="A106" s="8"/>
      <c r="B106" s="87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9"/>
      <c r="AE106" s="21"/>
      <c r="AF106" s="72"/>
      <c r="AG106" s="72"/>
      <c r="AH106" s="72"/>
      <c r="AI106" s="72"/>
      <c r="AJ106" s="72"/>
      <c r="AK106" s="72"/>
      <c r="AL106" s="72"/>
      <c r="AM106" s="72"/>
      <c r="AN106" s="72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  <c r="AY106" s="75"/>
      <c r="AZ106" s="75"/>
      <c r="BA106" s="75"/>
      <c r="BB106" s="75"/>
      <c r="BC106" s="75"/>
      <c r="BD106" s="75"/>
      <c r="BE106" s="75"/>
      <c r="BF106" s="75"/>
      <c r="BG106" s="75"/>
      <c r="BH106" s="75"/>
      <c r="BI106" s="34"/>
      <c r="BJ106" s="33"/>
      <c r="BK106" s="33"/>
      <c r="BL106" s="33"/>
      <c r="BM106" s="33"/>
      <c r="BN106" s="33"/>
      <c r="BO106" s="33"/>
      <c r="BP106" s="33"/>
      <c r="BQ106" s="33"/>
      <c r="BR106" s="10"/>
    </row>
    <row r="107" spans="1:70" ht="7.5" customHeight="1" thickBot="1">
      <c r="A107" s="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21"/>
      <c r="AF107" s="73"/>
      <c r="AG107" s="73"/>
      <c r="AH107" s="73"/>
      <c r="AI107" s="73"/>
      <c r="AJ107" s="73"/>
      <c r="AK107" s="73"/>
      <c r="AL107" s="73"/>
      <c r="AM107" s="73"/>
      <c r="AN107" s="73"/>
      <c r="AO107" s="76"/>
      <c r="AP107" s="76"/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  <c r="BH107" s="76"/>
      <c r="BI107" s="34"/>
      <c r="BJ107" s="33"/>
      <c r="BK107" s="33"/>
      <c r="BL107" s="33"/>
      <c r="BM107" s="33"/>
      <c r="BN107" s="33"/>
      <c r="BO107" s="33"/>
      <c r="BP107" s="33"/>
      <c r="BQ107" s="33"/>
      <c r="BR107" s="10"/>
    </row>
    <row r="108" spans="1:70" ht="7.5" customHeight="1">
      <c r="A108" s="8"/>
      <c r="B108" s="90" t="s">
        <v>2104</v>
      </c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11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77">
        <f t="shared" ref="AF108" si="0">AF36</f>
        <v>43447</v>
      </c>
      <c r="AG108" s="77"/>
      <c r="AH108" s="77"/>
      <c r="AI108" s="77"/>
      <c r="AJ108" s="77"/>
      <c r="AK108" s="77"/>
      <c r="AL108" s="77"/>
      <c r="AM108" s="77"/>
      <c r="AN108" s="77"/>
      <c r="AO108" s="77"/>
      <c r="AP108" s="77"/>
      <c r="AQ108" s="77"/>
      <c r="AR108" s="77"/>
      <c r="AS108" s="77"/>
      <c r="AT108" s="79">
        <v>20219367</v>
      </c>
      <c r="AU108" s="79"/>
      <c r="AV108" s="79"/>
      <c r="AW108" s="79"/>
      <c r="AX108" s="79"/>
      <c r="AY108" s="79"/>
      <c r="AZ108" s="79"/>
      <c r="BA108" s="79"/>
      <c r="BB108" s="79"/>
      <c r="BC108" s="79"/>
      <c r="BD108" s="79"/>
      <c r="BE108" s="79"/>
      <c r="BF108" s="79"/>
      <c r="BG108" s="79"/>
      <c r="BH108" s="79"/>
      <c r="BI108" s="34"/>
      <c r="BJ108" s="33"/>
      <c r="BK108" s="33"/>
      <c r="BL108" s="33"/>
      <c r="BM108" s="33"/>
      <c r="BN108" s="33"/>
      <c r="BO108" s="33"/>
      <c r="BP108" s="33"/>
      <c r="BQ108" s="33"/>
      <c r="BR108" s="10"/>
    </row>
    <row r="109" spans="1:70" ht="7.5" customHeight="1" thickBot="1">
      <c r="A109" s="8"/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11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78"/>
      <c r="AG109" s="78"/>
      <c r="AH109" s="78"/>
      <c r="AI109" s="78"/>
      <c r="AJ109" s="78"/>
      <c r="AK109" s="78"/>
      <c r="AL109" s="78"/>
      <c r="AM109" s="78"/>
      <c r="AN109" s="78"/>
      <c r="AO109" s="78"/>
      <c r="AP109" s="78"/>
      <c r="AQ109" s="78"/>
      <c r="AR109" s="78"/>
      <c r="AS109" s="78"/>
      <c r="AT109" s="80"/>
      <c r="AU109" s="80"/>
      <c r="AV109" s="80"/>
      <c r="AW109" s="80"/>
      <c r="AX109" s="80"/>
      <c r="AY109" s="80"/>
      <c r="AZ109" s="80"/>
      <c r="BA109" s="80"/>
      <c r="BB109" s="80"/>
      <c r="BC109" s="80"/>
      <c r="BD109" s="80"/>
      <c r="BE109" s="80"/>
      <c r="BF109" s="80"/>
      <c r="BG109" s="80"/>
      <c r="BH109" s="80"/>
      <c r="BI109" s="34"/>
      <c r="BJ109" s="33"/>
      <c r="BK109" s="33"/>
      <c r="BL109" s="33"/>
      <c r="BM109" s="33"/>
      <c r="BN109" s="33"/>
      <c r="BO109" s="33"/>
      <c r="BP109" s="33"/>
      <c r="BQ109" s="33"/>
      <c r="BR109" s="10"/>
    </row>
    <row r="110" spans="1:70" ht="7.5" customHeight="1">
      <c r="A110" s="13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22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22"/>
      <c r="BI110" s="14"/>
      <c r="BJ110" s="14"/>
      <c r="BK110" s="14"/>
      <c r="BL110" s="14"/>
      <c r="BM110" s="14"/>
      <c r="BN110" s="14"/>
      <c r="BO110" s="14"/>
      <c r="BP110" s="14"/>
      <c r="BQ110" s="14"/>
      <c r="BR110" s="15"/>
    </row>
  </sheetData>
  <mergeCells count="75">
    <mergeCell ref="B96:AD98"/>
    <mergeCell ref="B100:AD102"/>
    <mergeCell ref="B104:AD106"/>
    <mergeCell ref="B108:O109"/>
    <mergeCell ref="B24:AD26"/>
    <mergeCell ref="B28:AD30"/>
    <mergeCell ref="B32:AD34"/>
    <mergeCell ref="B36:O37"/>
    <mergeCell ref="B60:AD62"/>
    <mergeCell ref="B40:BH42"/>
    <mergeCell ref="AF31:AN35"/>
    <mergeCell ref="AO31:BH35"/>
    <mergeCell ref="B43:BH45"/>
    <mergeCell ref="B48:AD49"/>
    <mergeCell ref="AF48:BH49"/>
    <mergeCell ref="B50:AD51"/>
    <mergeCell ref="B4:BH6"/>
    <mergeCell ref="B7:BH9"/>
    <mergeCell ref="B10:AD11"/>
    <mergeCell ref="AF10:BH11"/>
    <mergeCell ref="B12:AD13"/>
    <mergeCell ref="AF12:BH13"/>
    <mergeCell ref="B14:AD15"/>
    <mergeCell ref="AF14:BH15"/>
    <mergeCell ref="B16:AD17"/>
    <mergeCell ref="AF16:BH17"/>
    <mergeCell ref="B18:AD19"/>
    <mergeCell ref="AF18:BH19"/>
    <mergeCell ref="B20:AD21"/>
    <mergeCell ref="AF20:BH21"/>
    <mergeCell ref="B22:AD23"/>
    <mergeCell ref="AF22:BH23"/>
    <mergeCell ref="AF25:BH29"/>
    <mergeCell ref="AF50:BH51"/>
    <mergeCell ref="B46:AD47"/>
    <mergeCell ref="AF46:BH47"/>
    <mergeCell ref="B52:AD53"/>
    <mergeCell ref="AF52:BH53"/>
    <mergeCell ref="B54:AD55"/>
    <mergeCell ref="AF54:BH55"/>
    <mergeCell ref="B56:AD57"/>
    <mergeCell ref="AF56:BH57"/>
    <mergeCell ref="B58:AD59"/>
    <mergeCell ref="AF58:BH59"/>
    <mergeCell ref="AO67:BH71"/>
    <mergeCell ref="AF72:AS73"/>
    <mergeCell ref="B64:AD66"/>
    <mergeCell ref="B68:AD70"/>
    <mergeCell ref="B72:O73"/>
    <mergeCell ref="B92:AD93"/>
    <mergeCell ref="AF92:BH93"/>
    <mergeCell ref="B94:AD95"/>
    <mergeCell ref="AF94:BH95"/>
    <mergeCell ref="B86:AD87"/>
    <mergeCell ref="AF86:BH87"/>
    <mergeCell ref="B88:AD89"/>
    <mergeCell ref="AF88:BH89"/>
    <mergeCell ref="B90:AD91"/>
    <mergeCell ref="AF90:BH91"/>
    <mergeCell ref="AF103:AN107"/>
    <mergeCell ref="AO103:BH107"/>
    <mergeCell ref="AF108:AS109"/>
    <mergeCell ref="AT108:BH109"/>
    <mergeCell ref="AF36:AS37"/>
    <mergeCell ref="AT36:BH37"/>
    <mergeCell ref="AT72:BH73"/>
    <mergeCell ref="AF97:BH101"/>
    <mergeCell ref="B76:BH78"/>
    <mergeCell ref="B79:BH81"/>
    <mergeCell ref="B82:AD83"/>
    <mergeCell ref="AF82:BH83"/>
    <mergeCell ref="B84:AD85"/>
    <mergeCell ref="AF84:BH85"/>
    <mergeCell ref="AF61:BH65"/>
    <mergeCell ref="AF67:AN71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3:BR110"/>
  <sheetViews>
    <sheetView workbookViewId="0">
      <selection activeCell="CQ103" sqref="CQ103"/>
    </sheetView>
  </sheetViews>
  <sheetFormatPr defaultColWidth="1.42578125" defaultRowHeight="7.5" customHeight="1"/>
  <cols>
    <col min="1" max="16384" width="1.42578125" style="7"/>
  </cols>
  <sheetData>
    <row r="3" spans="1:70" ht="7.5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6"/>
    </row>
    <row r="4" spans="1:70" ht="7.5" customHeight="1">
      <c r="A4" s="8"/>
      <c r="B4" s="49" t="s">
        <v>2085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33"/>
      <c r="BJ4" s="33"/>
      <c r="BK4" s="33"/>
      <c r="BL4" s="33"/>
      <c r="BM4" s="33"/>
      <c r="BN4" s="33"/>
      <c r="BO4" s="33"/>
      <c r="BP4" s="33"/>
      <c r="BQ4" s="33"/>
      <c r="BR4" s="10"/>
    </row>
    <row r="5" spans="1:70" ht="7.5" customHeight="1">
      <c r="A5" s="8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33"/>
      <c r="BJ5" s="33"/>
      <c r="BK5" s="33"/>
      <c r="BL5" s="33"/>
      <c r="BM5" s="33"/>
      <c r="BN5" s="33"/>
      <c r="BO5" s="33"/>
      <c r="BP5" s="33"/>
      <c r="BQ5" s="33"/>
      <c r="BR5" s="10"/>
    </row>
    <row r="6" spans="1:70" ht="7.5" customHeight="1">
      <c r="A6" s="8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33"/>
      <c r="BJ6" s="33"/>
      <c r="BK6" s="33"/>
      <c r="BL6" s="33"/>
      <c r="BM6" s="33"/>
      <c r="BN6" s="33"/>
      <c r="BO6" s="33"/>
      <c r="BP6" s="33"/>
      <c r="BQ6" s="33"/>
      <c r="BR6" s="10"/>
    </row>
    <row r="7" spans="1:70" ht="7.5" customHeight="1">
      <c r="A7" s="8"/>
      <c r="B7" s="50" t="str">
        <f>IF(VLOOKUP($B$4,Veriler!$A:$Y,2,)&lt;&gt;"",VLOOKUP($B$4,Veriler!$A:$Y,2,),"")</f>
        <v>9 KG ÇAMAŞIR MAKİNESİ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33"/>
      <c r="BJ7" s="33"/>
      <c r="BK7" s="33"/>
      <c r="BL7" s="33"/>
      <c r="BM7" s="33"/>
      <c r="BN7" s="33"/>
      <c r="BO7" s="33"/>
      <c r="BP7" s="33"/>
      <c r="BQ7" s="33"/>
      <c r="BR7" s="10"/>
    </row>
    <row r="8" spans="1:70" ht="7.5" customHeight="1">
      <c r="A8" s="8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33"/>
      <c r="BJ8" s="33"/>
      <c r="BK8" s="33"/>
      <c r="BL8" s="33"/>
      <c r="BM8" s="33"/>
      <c r="BN8" s="33"/>
      <c r="BO8" s="33"/>
      <c r="BP8" s="33"/>
      <c r="BQ8" s="33"/>
      <c r="BR8" s="10"/>
    </row>
    <row r="9" spans="1:70" ht="7.5" customHeight="1">
      <c r="A9" s="8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33"/>
      <c r="BJ9" s="33"/>
      <c r="BK9" s="33"/>
      <c r="BL9" s="33"/>
      <c r="BM9" s="33"/>
      <c r="BN9" s="33"/>
      <c r="BO9" s="33"/>
      <c r="BP9" s="33"/>
      <c r="BQ9" s="33"/>
      <c r="BR9" s="10"/>
    </row>
    <row r="10" spans="1:70" ht="7.5" customHeight="1">
      <c r="A10" s="8"/>
      <c r="B10" s="52" t="str">
        <f>IF(VLOOKUP($B$4,Veriler!$A:$Y,3,)&lt;&gt;"",VLOOKUP($B$4,Veriler!$A:$Y,3,),"")</f>
        <v>9 kg yıkama kapasitesi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33"/>
      <c r="AF10" s="52" t="str">
        <f>IF(VLOOKUP($B$4,Veriler!$A:$Y,4,)&lt;&gt;"",VLOOKUP($B$4,Veriler!$A:$Y,4,),"")</f>
        <v>A+++ Enerji Sınıfı</v>
      </c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11"/>
      <c r="BJ10" s="33"/>
      <c r="BK10" s="33"/>
      <c r="BL10" s="33"/>
      <c r="BM10" s="33"/>
      <c r="BN10" s="33"/>
      <c r="BO10" s="33"/>
      <c r="BP10" s="33"/>
      <c r="BQ10" s="33"/>
      <c r="BR10" s="10"/>
    </row>
    <row r="11" spans="1:70" ht="7.5" customHeight="1">
      <c r="A11" s="1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33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11"/>
      <c r="BJ11" s="33"/>
      <c r="BK11" s="33"/>
      <c r="BL11" s="33"/>
      <c r="BM11" s="33"/>
      <c r="BN11" s="33"/>
      <c r="BO11" s="33"/>
      <c r="BP11" s="33"/>
      <c r="BQ11" s="33"/>
      <c r="BR11" s="10"/>
    </row>
    <row r="12" spans="1:70" ht="7.5" customHeight="1">
      <c r="A12" s="8"/>
      <c r="B12" s="52" t="str">
        <f>IF(VLOOKUP($B$4,Veriler!$A:$Y,5,)&lt;&gt;"",VLOOKUP($B$4,Veriler!$A:$Y,5,),"")</f>
        <v>Beyaz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33"/>
      <c r="AF12" s="52" t="str">
        <f>IF(VLOOKUP($B$4,Veriler!$A:$Y,6,)&lt;&gt;"",VLOOKUP($B$4,Veriler!$A:$Y,6,),"")</f>
        <v>12 dk. hızlı yıkama programı</v>
      </c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33"/>
      <c r="BJ12" s="33"/>
      <c r="BK12" s="33"/>
      <c r="BL12" s="33"/>
      <c r="BM12" s="33"/>
      <c r="BN12" s="33"/>
      <c r="BO12" s="33"/>
      <c r="BP12" s="33"/>
      <c r="BQ12" s="33"/>
      <c r="BR12" s="10"/>
    </row>
    <row r="13" spans="1:70" ht="7.5" customHeight="1">
      <c r="A13" s="8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33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33"/>
      <c r="BJ13" s="33"/>
      <c r="BK13" s="33"/>
      <c r="BL13" s="33"/>
      <c r="BM13" s="33"/>
      <c r="BN13" s="33"/>
      <c r="BO13" s="33"/>
      <c r="BP13" s="33"/>
      <c r="BQ13" s="33"/>
      <c r="BR13" s="10"/>
    </row>
    <row r="14" spans="1:70" ht="7.5" customHeight="1">
      <c r="A14" s="8"/>
      <c r="B14" s="52" t="str">
        <f>IF(VLOOKUP($B$4,Veriler!$A:$Y,7,)&lt;&gt;"",VLOOKUP($B$4,Veriler!$A:$Y,7,),"")</f>
        <v>1200 devir sıkma kapasitesi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33"/>
      <c r="AF14" s="52" t="str">
        <f>IF(VLOOKUP($B$4,Veriler!$A:$Y,8,)&lt;&gt;"",VLOOKUP($B$4,Veriler!$A:$Y,8,),"")</f>
        <v>Bumerang gövde</v>
      </c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33"/>
      <c r="BJ14" s="33"/>
      <c r="BK14" s="33"/>
      <c r="BL14" s="33"/>
      <c r="BM14" s="33"/>
      <c r="BN14" s="33"/>
      <c r="BO14" s="33"/>
      <c r="BP14" s="33"/>
      <c r="BQ14" s="33"/>
      <c r="BR14" s="10"/>
    </row>
    <row r="15" spans="1:70" ht="7.5" customHeight="1">
      <c r="A15" s="8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33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33"/>
      <c r="BJ15" s="33"/>
      <c r="BK15" s="33"/>
      <c r="BL15" s="33"/>
      <c r="BM15" s="33"/>
      <c r="BN15" s="33"/>
      <c r="BO15" s="33"/>
      <c r="BP15" s="33"/>
      <c r="BQ15" s="33"/>
      <c r="BR15" s="10"/>
    </row>
    <row r="16" spans="1:70" ht="7.5" customHeight="1">
      <c r="A16" s="8"/>
      <c r="B16" s="52" t="str">
        <f>IF(VLOOKUP($B$4,Veriler!$A:$Y,9,)&lt;&gt;"",VLOOKUP($B$4,Veriler!$A:$Y,9,),"")</f>
        <v>İnci kazan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33"/>
      <c r="AF16" s="52" t="str">
        <f>IF(VLOOKUP($B$4,Veriler!$A:$Y,10,)&lt;&gt;"",VLOOKUP($B$4,Veriler!$A:$Y,10,),"")</f>
        <v>LCD Ekran</v>
      </c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33"/>
      <c r="BJ16" s="33"/>
      <c r="BK16" s="33"/>
      <c r="BL16" s="33"/>
      <c r="BM16" s="33"/>
      <c r="BN16" s="33"/>
      <c r="BO16" s="33"/>
      <c r="BP16" s="33"/>
      <c r="BQ16" s="33"/>
      <c r="BR16" s="10"/>
    </row>
    <row r="17" spans="1:70" ht="7.5" customHeight="1">
      <c r="A17" s="8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33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33"/>
      <c r="BJ17" s="33"/>
      <c r="BK17" s="33"/>
      <c r="BL17" s="33"/>
      <c r="BM17" s="33"/>
      <c r="BN17" s="33"/>
      <c r="BO17" s="33"/>
      <c r="BP17" s="33"/>
      <c r="BQ17" s="33"/>
      <c r="BR17" s="10"/>
    </row>
    <row r="18" spans="1:70" ht="7.5" customHeight="1">
      <c r="A18" s="8"/>
      <c r="B18" s="52" t="str">
        <f>IF(VLOOKUP($B$4,Veriler!$A:$Y,11,)&lt;&gt;"",VLOOKUP($B$4,Veriler!$A:$Y,11,),"")</f>
        <v>Twinjet Plus teknolojisi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33"/>
      <c r="AF18" s="52" t="str">
        <f>IF(VLOOKUP($B$4,Veriler!$A:$Y,12,)&lt;&gt;"",VLOOKUP($B$4,Veriler!$A:$Y,12,),"")</f>
        <v>Alerji uzmanı programı</v>
      </c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33"/>
      <c r="BJ18" s="33"/>
      <c r="BK18" s="33"/>
      <c r="BL18" s="33"/>
      <c r="BM18" s="33"/>
      <c r="BN18" s="33"/>
      <c r="BO18" s="33"/>
      <c r="BP18" s="33"/>
      <c r="BQ18" s="33"/>
      <c r="BR18" s="10"/>
    </row>
    <row r="19" spans="1:70" ht="7.5" customHeight="1">
      <c r="A19" s="8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33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33"/>
      <c r="BJ19" s="33"/>
      <c r="BK19" s="33"/>
      <c r="BL19" s="33"/>
      <c r="BM19" s="33"/>
      <c r="BN19" s="33"/>
      <c r="BO19" s="33"/>
      <c r="BP19" s="33"/>
      <c r="BQ19" s="33"/>
      <c r="BR19" s="10"/>
    </row>
    <row r="20" spans="1:70" ht="7.5" customHeight="1">
      <c r="A20" s="8"/>
      <c r="B20" s="52" t="str">
        <f>IF(VLOOKUP($B$4,Veriler!$A:$Y,13,)&lt;&gt;"",VLOOKUP($B$4,Veriler!$A:$Y,13,),"")</f>
        <v>Yorgan programı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33"/>
      <c r="AF20" s="52" t="str">
        <f>IF(VLOOKUP($B$4,Veriler!$A:$Y,14,)&lt;&gt;"",VLOOKUP($B$4,Veriler!$A:$Y,14,),"")</f>
        <v>Perde yıkama programı</v>
      </c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33"/>
      <c r="BJ20" s="33"/>
      <c r="BK20" s="33"/>
      <c r="BL20" s="33"/>
      <c r="BM20" s="33"/>
      <c r="BN20" s="33"/>
      <c r="BO20" s="33"/>
      <c r="BP20" s="33"/>
      <c r="BQ20" s="33"/>
      <c r="BR20" s="10"/>
    </row>
    <row r="21" spans="1:70" ht="7.5" customHeight="1">
      <c r="A21" s="8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33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33"/>
      <c r="BJ21" s="33"/>
      <c r="BK21" s="33"/>
      <c r="BL21" s="33"/>
      <c r="BM21" s="33"/>
      <c r="BN21" s="33"/>
      <c r="BO21" s="33"/>
      <c r="BP21" s="33"/>
      <c r="BQ21" s="33"/>
      <c r="BR21" s="10"/>
    </row>
    <row r="22" spans="1:70" ht="7.5" customHeight="1">
      <c r="A22" s="8"/>
      <c r="B22" s="52" t="str">
        <f>IF(VLOOKUP($B$4,Veriler!$A:$Y,15,)&lt;&gt;"",VLOOKUP($B$4,Veriler!$A:$Y,15,),"")</f>
        <v>Kireç kalkanı teknolojisi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33"/>
      <c r="AF22" s="52" t="str">
        <f>IF(VLOOKUP($B$4,Veriler!$A:$Y,16,)&lt;&gt;"",VLOOKUP($B$4,Veriler!$A:$Y,16,),"")</f>
        <v>Narinler/Elde yıkama programı</v>
      </c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33"/>
      <c r="BJ22" s="33"/>
      <c r="BK22" s="33"/>
      <c r="BL22" s="33"/>
      <c r="BM22" s="33"/>
      <c r="BN22" s="33"/>
      <c r="BO22" s="33"/>
      <c r="BP22" s="33"/>
      <c r="BQ22" s="33"/>
      <c r="BR22" s="10"/>
    </row>
    <row r="23" spans="1:70" ht="7.5" customHeight="1" thickBot="1">
      <c r="A23" s="8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33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33"/>
      <c r="BJ23" s="33"/>
      <c r="BK23" s="33"/>
      <c r="BL23" s="33"/>
      <c r="BM23" s="33"/>
      <c r="BN23" s="33"/>
      <c r="BO23" s="33"/>
      <c r="BP23" s="33"/>
      <c r="BQ23" s="33"/>
      <c r="BR23" s="10"/>
    </row>
    <row r="24" spans="1:70" ht="7.5" customHeight="1" thickBot="1">
      <c r="A24" s="8"/>
      <c r="B24" s="62" t="s">
        <v>2150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4"/>
      <c r="AE24" s="34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34"/>
      <c r="BJ24" s="33"/>
      <c r="BK24" s="33"/>
      <c r="BL24" s="33"/>
      <c r="BM24" s="33"/>
      <c r="BN24" s="33"/>
      <c r="BO24" s="33"/>
      <c r="BP24" s="33"/>
      <c r="BQ24" s="33"/>
      <c r="BR24" s="10"/>
    </row>
    <row r="25" spans="1:70" ht="7.5" customHeight="1">
      <c r="A25" s="8"/>
      <c r="B25" s="65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7"/>
      <c r="AE25" s="34"/>
      <c r="AF25" s="53">
        <v>2779</v>
      </c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5"/>
      <c r="BI25" s="34"/>
      <c r="BJ25" s="33"/>
      <c r="BK25" s="33"/>
      <c r="BL25" s="33"/>
      <c r="BM25" s="33"/>
      <c r="BN25" s="33"/>
      <c r="BO25" s="33"/>
      <c r="BP25" s="33"/>
      <c r="BQ25" s="33"/>
      <c r="BR25" s="10"/>
    </row>
    <row r="26" spans="1:70" ht="7.5" customHeight="1" thickBot="1">
      <c r="A26" s="12"/>
      <c r="B26" s="68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70"/>
      <c r="AE26" s="34"/>
      <c r="AF26" s="56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8"/>
      <c r="BI26" s="34"/>
      <c r="BJ26" s="33"/>
      <c r="BK26" s="33"/>
      <c r="BL26" s="33"/>
      <c r="BM26" s="33"/>
      <c r="BN26" s="33"/>
      <c r="BO26" s="33"/>
      <c r="BP26" s="33"/>
      <c r="BQ26" s="33"/>
      <c r="BR26" s="10"/>
    </row>
    <row r="27" spans="1:70" ht="7.5" customHeight="1" thickBot="1">
      <c r="A27" s="12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34"/>
      <c r="AF27" s="56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8"/>
      <c r="BI27" s="34"/>
      <c r="BJ27" s="33"/>
      <c r="BK27" s="33"/>
      <c r="BL27" s="33"/>
      <c r="BM27" s="33"/>
      <c r="BN27" s="33"/>
      <c r="BO27" s="33"/>
      <c r="BP27" s="33"/>
      <c r="BQ27" s="33"/>
      <c r="BR27" s="10"/>
    </row>
    <row r="28" spans="1:70" ht="7.5" customHeight="1">
      <c r="A28" s="8"/>
      <c r="B28" s="62" t="s">
        <v>2108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4"/>
      <c r="AE28" s="21"/>
      <c r="AF28" s="56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8"/>
      <c r="BI28" s="34"/>
      <c r="BJ28" s="33"/>
      <c r="BK28" s="33"/>
      <c r="BL28" s="33"/>
      <c r="BM28" s="33"/>
      <c r="BN28" s="33"/>
      <c r="BO28" s="33"/>
      <c r="BP28" s="33"/>
      <c r="BQ28" s="33"/>
      <c r="BR28" s="10"/>
    </row>
    <row r="29" spans="1:70" ht="7.5" customHeight="1" thickBot="1">
      <c r="A29" s="8"/>
      <c r="B29" s="65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7"/>
      <c r="AE29" s="21"/>
      <c r="AF29" s="59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1"/>
      <c r="BI29" s="34"/>
      <c r="BJ29" s="33"/>
      <c r="BK29" s="33"/>
      <c r="BL29" s="33"/>
      <c r="BM29" s="33"/>
      <c r="BN29" s="33"/>
      <c r="BO29" s="33"/>
      <c r="BP29" s="33"/>
      <c r="BQ29" s="33"/>
      <c r="BR29" s="10"/>
    </row>
    <row r="30" spans="1:70" ht="7.5" customHeight="1" thickBot="1">
      <c r="A30" s="8"/>
      <c r="B30" s="68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70"/>
      <c r="AE30" s="21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4"/>
      <c r="BI30" s="34"/>
      <c r="BJ30" s="33"/>
      <c r="BK30" s="33"/>
      <c r="BL30" s="33"/>
      <c r="BM30" s="33"/>
      <c r="BN30" s="33"/>
      <c r="BO30" s="33"/>
      <c r="BP30" s="33"/>
      <c r="BQ30" s="33"/>
      <c r="BR30" s="10"/>
    </row>
    <row r="31" spans="1:70" ht="7.5" customHeight="1" thickBot="1">
      <c r="A31" s="8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21"/>
      <c r="AF31" s="71" t="s">
        <v>2105</v>
      </c>
      <c r="AG31" s="71"/>
      <c r="AH31" s="71"/>
      <c r="AI31" s="71"/>
      <c r="AJ31" s="71"/>
      <c r="AK31" s="71"/>
      <c r="AL31" s="71"/>
      <c r="AM31" s="71"/>
      <c r="AN31" s="71"/>
      <c r="AO31" s="74">
        <v>2399</v>
      </c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34"/>
      <c r="BJ31" s="33"/>
      <c r="BK31" s="33"/>
      <c r="BL31" s="33"/>
      <c r="BM31" s="33"/>
      <c r="BN31" s="33"/>
      <c r="BO31" s="33"/>
      <c r="BP31" s="33"/>
      <c r="BQ31" s="33"/>
      <c r="BR31" s="10"/>
    </row>
    <row r="32" spans="1:70" ht="7.5" customHeight="1">
      <c r="A32" s="8"/>
      <c r="B32" s="81" t="s">
        <v>2149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3"/>
      <c r="AE32" s="21"/>
      <c r="AF32" s="72"/>
      <c r="AG32" s="72"/>
      <c r="AH32" s="72"/>
      <c r="AI32" s="72"/>
      <c r="AJ32" s="72"/>
      <c r="AK32" s="72"/>
      <c r="AL32" s="72"/>
      <c r="AM32" s="72"/>
      <c r="AN32" s="72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34"/>
      <c r="BJ32" s="33"/>
      <c r="BK32" s="33"/>
      <c r="BL32" s="33"/>
      <c r="BM32" s="33"/>
      <c r="BN32" s="33"/>
      <c r="BO32" s="33"/>
      <c r="BP32" s="33"/>
      <c r="BQ32" s="33"/>
      <c r="BR32" s="10"/>
    </row>
    <row r="33" spans="1:70" ht="7.5" customHeight="1">
      <c r="A33" s="8"/>
      <c r="B33" s="84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6"/>
      <c r="AE33" s="21"/>
      <c r="AF33" s="72"/>
      <c r="AG33" s="72"/>
      <c r="AH33" s="72"/>
      <c r="AI33" s="72"/>
      <c r="AJ33" s="72"/>
      <c r="AK33" s="72"/>
      <c r="AL33" s="72"/>
      <c r="AM33" s="72"/>
      <c r="AN33" s="72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34"/>
      <c r="BJ33" s="33"/>
      <c r="BK33" s="33"/>
      <c r="BL33" s="33"/>
      <c r="BM33" s="33"/>
      <c r="BN33" s="33"/>
      <c r="BO33" s="33"/>
      <c r="BP33" s="33"/>
      <c r="BQ33" s="33"/>
      <c r="BR33" s="10"/>
    </row>
    <row r="34" spans="1:70" ht="7.5" customHeight="1" thickBot="1">
      <c r="A34" s="8"/>
      <c r="B34" s="87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9"/>
      <c r="AE34" s="21"/>
      <c r="AF34" s="72"/>
      <c r="AG34" s="72"/>
      <c r="AH34" s="72"/>
      <c r="AI34" s="72"/>
      <c r="AJ34" s="72"/>
      <c r="AK34" s="72"/>
      <c r="AL34" s="72"/>
      <c r="AM34" s="72"/>
      <c r="AN34" s="72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34"/>
      <c r="BJ34" s="33"/>
      <c r="BK34" s="33"/>
      <c r="BL34" s="33"/>
      <c r="BM34" s="33"/>
      <c r="BN34" s="33"/>
      <c r="BO34" s="33"/>
      <c r="BP34" s="33"/>
      <c r="BQ34" s="33"/>
      <c r="BR34" s="10"/>
    </row>
    <row r="35" spans="1:70" ht="7.5" customHeight="1" thickBot="1">
      <c r="A35" s="8"/>
      <c r="B35" s="90" t="s">
        <v>2104</v>
      </c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21"/>
      <c r="AF35" s="73"/>
      <c r="AG35" s="73"/>
      <c r="AH35" s="73"/>
      <c r="AI35" s="73"/>
      <c r="AJ35" s="73"/>
      <c r="AK35" s="73"/>
      <c r="AL35" s="73"/>
      <c r="AM35" s="73"/>
      <c r="AN35" s="73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34"/>
      <c r="BJ35" s="33"/>
      <c r="BK35" s="33"/>
      <c r="BL35" s="33"/>
      <c r="BM35" s="33"/>
      <c r="BN35" s="33"/>
      <c r="BO35" s="33"/>
      <c r="BP35" s="33"/>
      <c r="BQ35" s="33"/>
      <c r="BR35" s="10"/>
    </row>
    <row r="36" spans="1:70" ht="7.5" customHeight="1">
      <c r="A36" s="8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77">
        <v>43447</v>
      </c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9">
        <v>20219924</v>
      </c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34"/>
      <c r="BJ36" s="33"/>
      <c r="BK36" s="33"/>
      <c r="BL36" s="33"/>
      <c r="BM36" s="33"/>
      <c r="BN36" s="33"/>
      <c r="BO36" s="33"/>
      <c r="BP36" s="33"/>
      <c r="BQ36" s="33"/>
      <c r="BR36" s="10"/>
    </row>
    <row r="37" spans="1:70" ht="7.5" customHeight="1" thickBot="1">
      <c r="A37" s="8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34"/>
      <c r="BJ37" s="33"/>
      <c r="BK37" s="33"/>
      <c r="BL37" s="33"/>
      <c r="BM37" s="33"/>
      <c r="BN37" s="33"/>
      <c r="BO37" s="33"/>
      <c r="BP37" s="33"/>
      <c r="BQ37" s="33"/>
      <c r="BR37" s="10"/>
    </row>
    <row r="38" spans="1:70" ht="7.5" customHeight="1">
      <c r="A38" s="13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22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22"/>
      <c r="BI38" s="14"/>
      <c r="BJ38" s="14"/>
      <c r="BK38" s="14"/>
      <c r="BL38" s="14"/>
      <c r="BM38" s="14"/>
      <c r="BN38" s="14"/>
      <c r="BO38" s="14"/>
      <c r="BP38" s="14"/>
      <c r="BQ38" s="14"/>
      <c r="BR38" s="15"/>
    </row>
    <row r="39" spans="1:70" ht="7.5" customHeight="1">
      <c r="A39" s="8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6"/>
    </row>
    <row r="40" spans="1:70" ht="7.5" customHeight="1">
      <c r="A40" s="8"/>
      <c r="B40" s="49" t="s">
        <v>2113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33"/>
      <c r="BJ40" s="33"/>
      <c r="BK40" s="33"/>
      <c r="BL40" s="33"/>
      <c r="BM40" s="33"/>
      <c r="BN40" s="33"/>
      <c r="BO40" s="33"/>
      <c r="BP40" s="33"/>
      <c r="BQ40" s="33"/>
      <c r="BR40" s="10"/>
    </row>
    <row r="41" spans="1:70" ht="7.5" customHeight="1">
      <c r="A41" s="8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33"/>
      <c r="BJ41" s="33"/>
      <c r="BK41" s="33"/>
      <c r="BL41" s="33"/>
      <c r="BM41" s="33"/>
      <c r="BN41" s="33"/>
      <c r="BO41" s="33"/>
      <c r="BP41" s="33"/>
      <c r="BQ41" s="33"/>
      <c r="BR41" s="10"/>
    </row>
    <row r="42" spans="1:70" ht="7.5" customHeight="1">
      <c r="A42" s="8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33"/>
      <c r="BJ42" s="33"/>
      <c r="BK42" s="33"/>
      <c r="BL42" s="33"/>
      <c r="BM42" s="33"/>
      <c r="BN42" s="33"/>
      <c r="BO42" s="33"/>
      <c r="BP42" s="33"/>
      <c r="BQ42" s="33"/>
      <c r="BR42" s="10"/>
    </row>
    <row r="43" spans="1:70" ht="7.5" customHeight="1">
      <c r="A43" s="8"/>
      <c r="B43" s="50" t="str">
        <f>IF(VLOOKUP($B$40,Veriler!$A:$Y,2,)&lt;&gt;"",VLOOKUP($B$40,Veriler!$A:$Y,2,),"")</f>
        <v>12 KG ÇAMAŞIR MAKİNASI</v>
      </c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33"/>
      <c r="BJ43" s="33"/>
      <c r="BK43" s="33"/>
      <c r="BL43" s="33"/>
      <c r="BM43" s="33"/>
      <c r="BN43" s="33"/>
      <c r="BO43" s="33"/>
      <c r="BP43" s="33"/>
      <c r="BQ43" s="33"/>
      <c r="BR43" s="10"/>
    </row>
    <row r="44" spans="1:70" ht="7.5" customHeight="1">
      <c r="A44" s="8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33"/>
      <c r="BJ44" s="33"/>
      <c r="BK44" s="33"/>
      <c r="BL44" s="33"/>
      <c r="BM44" s="33"/>
      <c r="BN44" s="33"/>
      <c r="BO44" s="33"/>
      <c r="BP44" s="33"/>
      <c r="BQ44" s="33"/>
      <c r="BR44" s="10"/>
    </row>
    <row r="45" spans="1:70" ht="7.5" customHeight="1">
      <c r="A45" s="8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33"/>
      <c r="BJ45" s="33"/>
      <c r="BK45" s="33"/>
      <c r="BL45" s="33"/>
      <c r="BM45" s="33"/>
      <c r="BN45" s="33"/>
      <c r="BO45" s="33"/>
      <c r="BP45" s="33"/>
      <c r="BQ45" s="33"/>
      <c r="BR45" s="10"/>
    </row>
    <row r="46" spans="1:70" ht="7.5" customHeight="1">
      <c r="A46" s="8"/>
      <c r="B46" s="52" t="str">
        <f>IF(VLOOKUP($B$40,Veriler!$A:$Y,3,)&lt;&gt;"",VLOOKUP($B$40,Veriler!$A:$Y,3,),"")</f>
        <v>23 Farklı yıkama programı</v>
      </c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33"/>
      <c r="AF46" s="52" t="str">
        <f>IF(VLOOKUP($B$40,Veriler!$A:$Y,4,)&lt;&gt;"",VLOOKUP($B$40,Veriler!$A:$Y,4,),"")</f>
        <v>A+++ Enerji Sınıfı</v>
      </c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11"/>
      <c r="BJ46" s="33"/>
      <c r="BK46" s="33"/>
      <c r="BL46" s="33"/>
      <c r="BM46" s="33"/>
      <c r="BN46" s="33"/>
      <c r="BO46" s="33"/>
      <c r="BP46" s="33"/>
      <c r="BQ46" s="33"/>
      <c r="BR46" s="10"/>
    </row>
    <row r="47" spans="1:70" ht="7.5" customHeight="1">
      <c r="A47" s="1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33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11"/>
      <c r="BJ47" s="33"/>
      <c r="BK47" s="33"/>
      <c r="BL47" s="33"/>
      <c r="BM47" s="33"/>
      <c r="BN47" s="33"/>
      <c r="BO47" s="33"/>
      <c r="BP47" s="33"/>
      <c r="BQ47" s="33"/>
      <c r="BR47" s="10"/>
    </row>
    <row r="48" spans="1:70" ht="7.5" customHeight="1">
      <c r="A48" s="8"/>
      <c r="B48" s="52" t="str">
        <f>IF(VLOOKUP($B$40,Veriler!$A:$Y,5,)&lt;&gt;"",VLOOKUP($B$40,Veriler!$A:$Y,5,),"")</f>
        <v>1200 devir sıkma devri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33"/>
      <c r="AF48" s="52" t="str">
        <f>IF(VLOOKUP($B$40,Veriler!$A:$Y,6,)&lt;&gt;"",VLOOKUP($B$40,Veriler!$A:$Y,6,),"")</f>
        <v>12 dk. hızlı yıkama programı</v>
      </c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33"/>
      <c r="BJ48" s="33"/>
      <c r="BK48" s="33"/>
      <c r="BL48" s="33"/>
      <c r="BM48" s="33"/>
      <c r="BN48" s="33"/>
      <c r="BO48" s="33"/>
      <c r="BP48" s="33"/>
      <c r="BQ48" s="33"/>
      <c r="BR48" s="10"/>
    </row>
    <row r="49" spans="1:70" ht="7.5" customHeight="1">
      <c r="A49" s="8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33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33"/>
      <c r="BJ49" s="33"/>
      <c r="BK49" s="33"/>
      <c r="BL49" s="33"/>
      <c r="BM49" s="33"/>
      <c r="BN49" s="33"/>
      <c r="BO49" s="33"/>
      <c r="BP49" s="33"/>
      <c r="BQ49" s="33"/>
      <c r="BR49" s="10"/>
    </row>
    <row r="50" spans="1:70" ht="7.5" customHeight="1">
      <c r="A50" s="8"/>
      <c r="B50" s="52" t="str">
        <f>IF(VLOOKUP($B$40,Veriler!$A:$Y,7,)&lt;&gt;"",VLOOKUP($B$40,Veriler!$A:$Y,7,),"")</f>
        <v>Bumerang gövde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33"/>
      <c r="AF50" s="52" t="str">
        <f>IF(VLOOKUP($B$40,Veriler!$A:$Y,8,)&lt;&gt;"",VLOOKUP($B$40,Veriler!$A:$Y,8,),"")</f>
        <v>İnci kazan</v>
      </c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33"/>
      <c r="BJ50" s="33"/>
      <c r="BK50" s="33"/>
      <c r="BL50" s="33"/>
      <c r="BM50" s="33"/>
      <c r="BN50" s="33"/>
      <c r="BO50" s="33"/>
      <c r="BP50" s="33"/>
      <c r="BQ50" s="33"/>
      <c r="BR50" s="10"/>
    </row>
    <row r="51" spans="1:70" ht="7.5" customHeight="1">
      <c r="A51" s="8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33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33"/>
      <c r="BJ51" s="33"/>
      <c r="BK51" s="33"/>
      <c r="BL51" s="33"/>
      <c r="BM51" s="33"/>
      <c r="BN51" s="33"/>
      <c r="BO51" s="33"/>
      <c r="BP51" s="33"/>
      <c r="BQ51" s="33"/>
      <c r="BR51" s="10"/>
    </row>
    <row r="52" spans="1:70" ht="7.5" customHeight="1">
      <c r="A52" s="8"/>
      <c r="B52" s="52" t="str">
        <f>IF(VLOOKUP($B$40,Veriler!$A:$Y,9,)&lt;&gt;"",VLOOKUP($B$40,Veriler!$A:$Y,9,),"")</f>
        <v>LCD Ekran</v>
      </c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33"/>
      <c r="AF52" s="52" t="str">
        <f>IF(VLOOKUP($B$40,Veriler!$A:$Y,10,)&lt;&gt;"",VLOOKUP($B$40,Veriler!$A:$Y,10,),"")</f>
        <v>Twinjet Plus teknolojisi</v>
      </c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33"/>
      <c r="BJ52" s="33"/>
      <c r="BK52" s="33"/>
      <c r="BL52" s="33"/>
      <c r="BM52" s="33"/>
      <c r="BN52" s="33"/>
      <c r="BO52" s="33"/>
      <c r="BP52" s="33"/>
      <c r="BQ52" s="33"/>
      <c r="BR52" s="10"/>
    </row>
    <row r="53" spans="1:70" ht="7.5" customHeight="1">
      <c r="A53" s="8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33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33"/>
      <c r="BJ53" s="33"/>
      <c r="BK53" s="33"/>
      <c r="BL53" s="33"/>
      <c r="BM53" s="33"/>
      <c r="BN53" s="33"/>
      <c r="BO53" s="33"/>
      <c r="BP53" s="33"/>
      <c r="BQ53" s="33"/>
      <c r="BR53" s="10"/>
    </row>
    <row r="54" spans="1:70" ht="7.5" customHeight="1">
      <c r="A54" s="8"/>
      <c r="B54" s="52" t="str">
        <f>IF(VLOOKUP($B$40,Veriler!$A:$Y,11,)&lt;&gt;"",VLOOKUP($B$40,Veriler!$A:$Y,11,),"")</f>
        <v>Alerji uzmanı programı</v>
      </c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33"/>
      <c r="AF54" s="52" t="str">
        <f>IF(VLOOKUP($B$40,Veriler!$A:$Y,12,)&lt;&gt;"",VLOOKUP($B$40,Veriler!$A:$Y,12,),"")</f>
        <v>Yorgan programı</v>
      </c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33"/>
      <c r="BJ54" s="33"/>
      <c r="BK54" s="33"/>
      <c r="BL54" s="33"/>
      <c r="BM54" s="33"/>
      <c r="BN54" s="33"/>
      <c r="BO54" s="33"/>
      <c r="BP54" s="33"/>
      <c r="BQ54" s="33"/>
      <c r="BR54" s="10"/>
    </row>
    <row r="55" spans="1:70" ht="7.5" customHeight="1">
      <c r="A55" s="8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33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33"/>
      <c r="BJ55" s="33"/>
      <c r="BK55" s="33"/>
      <c r="BL55" s="33"/>
      <c r="BM55" s="33"/>
      <c r="BN55" s="33"/>
      <c r="BO55" s="33"/>
      <c r="BP55" s="33"/>
      <c r="BQ55" s="33"/>
      <c r="BR55" s="10"/>
    </row>
    <row r="56" spans="1:70" ht="7.5" customHeight="1">
      <c r="A56" s="8"/>
      <c r="B56" s="52" t="str">
        <f>IF(VLOOKUP($B$40,Veriler!$A:$Y,13,)&lt;&gt;"",VLOOKUP($B$40,Veriler!$A:$Y,13,),"")</f>
        <v>Perde yıkama programı</v>
      </c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33"/>
      <c r="AF56" s="52" t="str">
        <f>IF(VLOOKUP($B$40,Veriler!$A:$Y,14,)&lt;&gt;"",VLOOKUP($B$40,Veriler!$A:$Y,14,),"")</f>
        <v>Kireç kalkanı teknolojisi</v>
      </c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33"/>
      <c r="BJ56" s="33"/>
      <c r="BK56" s="33"/>
      <c r="BL56" s="33"/>
      <c r="BM56" s="33"/>
      <c r="BN56" s="33"/>
      <c r="BO56" s="33"/>
      <c r="BP56" s="33"/>
      <c r="BQ56" s="33"/>
      <c r="BR56" s="10"/>
    </row>
    <row r="57" spans="1:70" ht="7.5" customHeight="1">
      <c r="A57" s="8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33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33"/>
      <c r="BJ57" s="33"/>
      <c r="BK57" s="33"/>
      <c r="BL57" s="33"/>
      <c r="BM57" s="33"/>
      <c r="BN57" s="33"/>
      <c r="BO57" s="33"/>
      <c r="BP57" s="33"/>
      <c r="BQ57" s="33"/>
      <c r="BR57" s="10"/>
    </row>
    <row r="58" spans="1:70" ht="7.5" customHeight="1">
      <c r="A58" s="8"/>
      <c r="B58" s="52" t="str">
        <f>IF(VLOOKUP($B$40,Veriler!$A:$Y,15,)&lt;&gt;"",VLOOKUP($B$40,Veriler!$A:$Y,15,),"")</f>
        <v>Yarım yük fonksiyonu</v>
      </c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33"/>
      <c r="AF58" s="52" t="str">
        <f>IF(VLOOKUP($B$40,Veriler!$A:$Y,16,)&lt;&gt;"",VLOOKUP($B$40,Veriler!$A:$Y,16,),"")</f>
        <v/>
      </c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33"/>
      <c r="BJ58" s="33"/>
      <c r="BK58" s="33"/>
      <c r="BL58" s="33"/>
      <c r="BM58" s="33"/>
      <c r="BN58" s="33"/>
      <c r="BO58" s="33"/>
      <c r="BP58" s="33"/>
      <c r="BQ58" s="33"/>
      <c r="BR58" s="10"/>
    </row>
    <row r="59" spans="1:70" ht="7.5" customHeight="1" thickBot="1">
      <c r="A59" s="8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33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33"/>
      <c r="BJ59" s="33"/>
      <c r="BK59" s="33"/>
      <c r="BL59" s="33"/>
      <c r="BM59" s="33"/>
      <c r="BN59" s="33"/>
      <c r="BO59" s="33"/>
      <c r="BP59" s="33"/>
      <c r="BQ59" s="33"/>
      <c r="BR59" s="10"/>
    </row>
    <row r="60" spans="1:70" ht="7.5" customHeight="1" thickBot="1">
      <c r="A60" s="8"/>
      <c r="B60" s="62" t="s">
        <v>2111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4"/>
      <c r="AE60" s="34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34"/>
      <c r="BJ60" s="33"/>
      <c r="BK60" s="33"/>
      <c r="BL60" s="33"/>
      <c r="BM60" s="33"/>
      <c r="BN60" s="33"/>
      <c r="BO60" s="33"/>
      <c r="BP60" s="33"/>
      <c r="BQ60" s="33"/>
      <c r="BR60" s="10"/>
    </row>
    <row r="61" spans="1:70" ht="7.5" customHeight="1">
      <c r="A61" s="8"/>
      <c r="B61" s="65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7"/>
      <c r="AE61" s="34"/>
      <c r="AF61" s="53">
        <v>3759</v>
      </c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5"/>
      <c r="BI61" s="34"/>
      <c r="BJ61" s="33"/>
      <c r="BK61" s="33"/>
      <c r="BL61" s="33"/>
      <c r="BM61" s="33"/>
      <c r="BN61" s="33"/>
      <c r="BO61" s="33"/>
      <c r="BP61" s="33"/>
      <c r="BQ61" s="33"/>
      <c r="BR61" s="10"/>
    </row>
    <row r="62" spans="1:70" ht="7.5" customHeight="1" thickBot="1">
      <c r="A62" s="12"/>
      <c r="B62" s="68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70"/>
      <c r="AE62" s="34"/>
      <c r="AF62" s="56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8"/>
      <c r="BI62" s="34"/>
      <c r="BJ62" s="33"/>
      <c r="BK62" s="33"/>
      <c r="BL62" s="33"/>
      <c r="BM62" s="33"/>
      <c r="BN62" s="33"/>
      <c r="BO62" s="33"/>
      <c r="BP62" s="33"/>
      <c r="BQ62" s="33"/>
      <c r="BR62" s="10"/>
    </row>
    <row r="63" spans="1:70" ht="7.5" customHeight="1" thickBot="1">
      <c r="A63" s="12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34"/>
      <c r="AF63" s="56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8"/>
      <c r="BI63" s="34"/>
      <c r="BJ63" s="33"/>
      <c r="BK63" s="33"/>
      <c r="BL63" s="33"/>
      <c r="BM63" s="33"/>
      <c r="BN63" s="33"/>
      <c r="BO63" s="33"/>
      <c r="BP63" s="33"/>
      <c r="BQ63" s="33"/>
      <c r="BR63" s="10"/>
    </row>
    <row r="64" spans="1:70" ht="7.5" customHeight="1">
      <c r="A64" s="8"/>
      <c r="B64" s="62" t="s">
        <v>2112</v>
      </c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4"/>
      <c r="AE64" s="21"/>
      <c r="AF64" s="56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8"/>
      <c r="BI64" s="34"/>
      <c r="BJ64" s="33"/>
      <c r="BK64" s="33"/>
      <c r="BL64" s="33"/>
      <c r="BM64" s="33"/>
      <c r="BN64" s="33"/>
      <c r="BO64" s="33"/>
      <c r="BP64" s="33"/>
      <c r="BQ64" s="33"/>
      <c r="BR64" s="10"/>
    </row>
    <row r="65" spans="1:70" ht="7.5" customHeight="1" thickBot="1">
      <c r="A65" s="8"/>
      <c r="B65" s="65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7"/>
      <c r="AE65" s="21"/>
      <c r="AF65" s="59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1"/>
      <c r="BI65" s="34"/>
      <c r="BJ65" s="33"/>
      <c r="BK65" s="33"/>
      <c r="BL65" s="33"/>
      <c r="BM65" s="33"/>
      <c r="BN65" s="33"/>
      <c r="BO65" s="33"/>
      <c r="BP65" s="33"/>
      <c r="BQ65" s="33"/>
      <c r="BR65" s="10"/>
    </row>
    <row r="66" spans="1:70" ht="7.5" customHeight="1" thickBot="1">
      <c r="A66" s="8"/>
      <c r="B66" s="68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70"/>
      <c r="AE66" s="21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4"/>
      <c r="BI66" s="34"/>
      <c r="BJ66" s="33"/>
      <c r="BK66" s="33"/>
      <c r="BL66" s="33"/>
      <c r="BM66" s="33"/>
      <c r="BN66" s="33"/>
      <c r="BO66" s="33"/>
      <c r="BP66" s="33"/>
      <c r="BQ66" s="33"/>
      <c r="BR66" s="10"/>
    </row>
    <row r="67" spans="1:70" ht="7.5" customHeight="1" thickBot="1">
      <c r="A67" s="8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21"/>
      <c r="AF67" s="71" t="s">
        <v>2105</v>
      </c>
      <c r="AG67" s="71"/>
      <c r="AH67" s="71"/>
      <c r="AI67" s="71"/>
      <c r="AJ67" s="71"/>
      <c r="AK67" s="71"/>
      <c r="AL67" s="71"/>
      <c r="AM67" s="71"/>
      <c r="AN67" s="71"/>
      <c r="AO67" s="74">
        <v>3419</v>
      </c>
      <c r="AP67" s="74"/>
      <c r="AQ67" s="74"/>
      <c r="AR67" s="74"/>
      <c r="AS67" s="74"/>
      <c r="AT67" s="74"/>
      <c r="AU67" s="74"/>
      <c r="AV67" s="74"/>
      <c r="AW67" s="74"/>
      <c r="AX67" s="74"/>
      <c r="AY67" s="74"/>
      <c r="AZ67" s="74"/>
      <c r="BA67" s="74"/>
      <c r="BB67" s="74"/>
      <c r="BC67" s="74"/>
      <c r="BD67" s="74"/>
      <c r="BE67" s="74"/>
      <c r="BF67" s="74"/>
      <c r="BG67" s="74"/>
      <c r="BH67" s="74"/>
      <c r="BI67" s="34"/>
      <c r="BJ67" s="33"/>
      <c r="BK67" s="33"/>
      <c r="BL67" s="33"/>
      <c r="BM67" s="33"/>
      <c r="BN67" s="33"/>
      <c r="BO67" s="33"/>
      <c r="BP67" s="33"/>
      <c r="BQ67" s="33"/>
      <c r="BR67" s="10"/>
    </row>
    <row r="68" spans="1:70" ht="7.5" customHeight="1">
      <c r="A68" s="8"/>
      <c r="B68" s="81" t="s">
        <v>2151</v>
      </c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3"/>
      <c r="AE68" s="21"/>
      <c r="AF68" s="72"/>
      <c r="AG68" s="72"/>
      <c r="AH68" s="72"/>
      <c r="AI68" s="72"/>
      <c r="AJ68" s="72"/>
      <c r="AK68" s="72"/>
      <c r="AL68" s="72"/>
      <c r="AM68" s="72"/>
      <c r="AN68" s="72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34"/>
      <c r="BJ68" s="33"/>
      <c r="BK68" s="33"/>
      <c r="BL68" s="33"/>
      <c r="BM68" s="33"/>
      <c r="BN68" s="33"/>
      <c r="BO68" s="33"/>
      <c r="BP68" s="33"/>
      <c r="BQ68" s="33"/>
      <c r="BR68" s="10"/>
    </row>
    <row r="69" spans="1:70" ht="7.5" customHeight="1">
      <c r="A69" s="8"/>
      <c r="B69" s="84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6"/>
      <c r="AE69" s="21"/>
      <c r="AF69" s="72"/>
      <c r="AG69" s="72"/>
      <c r="AH69" s="72"/>
      <c r="AI69" s="72"/>
      <c r="AJ69" s="72"/>
      <c r="AK69" s="72"/>
      <c r="AL69" s="72"/>
      <c r="AM69" s="72"/>
      <c r="AN69" s="72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34"/>
      <c r="BJ69" s="33"/>
      <c r="BK69" s="33"/>
      <c r="BL69" s="33"/>
      <c r="BM69" s="33"/>
      <c r="BN69" s="33"/>
      <c r="BO69" s="33"/>
      <c r="BP69" s="33"/>
      <c r="BQ69" s="33"/>
      <c r="BR69" s="10"/>
    </row>
    <row r="70" spans="1:70" ht="7.5" customHeight="1" thickBot="1">
      <c r="A70" s="8"/>
      <c r="B70" s="87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9"/>
      <c r="AE70" s="21"/>
      <c r="AF70" s="72"/>
      <c r="AG70" s="72"/>
      <c r="AH70" s="72"/>
      <c r="AI70" s="72"/>
      <c r="AJ70" s="72"/>
      <c r="AK70" s="72"/>
      <c r="AL70" s="72"/>
      <c r="AM70" s="72"/>
      <c r="AN70" s="72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34"/>
      <c r="BJ70" s="33"/>
      <c r="BK70" s="33"/>
      <c r="BL70" s="33"/>
      <c r="BM70" s="33"/>
      <c r="BN70" s="33"/>
      <c r="BO70" s="33"/>
      <c r="BP70" s="33"/>
      <c r="BQ70" s="33"/>
      <c r="BR70" s="10"/>
    </row>
    <row r="71" spans="1:70" ht="7.5" customHeight="1" thickBot="1">
      <c r="A71" s="8"/>
      <c r="B71" s="90" t="s">
        <v>2104</v>
      </c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21"/>
      <c r="AF71" s="73"/>
      <c r="AG71" s="73"/>
      <c r="AH71" s="73"/>
      <c r="AI71" s="73"/>
      <c r="AJ71" s="73"/>
      <c r="AK71" s="73"/>
      <c r="AL71" s="73"/>
      <c r="AM71" s="73"/>
      <c r="AN71" s="73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34"/>
      <c r="BJ71" s="33"/>
      <c r="BK71" s="33"/>
      <c r="BL71" s="33"/>
      <c r="BM71" s="33"/>
      <c r="BN71" s="33"/>
      <c r="BO71" s="33"/>
      <c r="BP71" s="33"/>
      <c r="BQ71" s="33"/>
      <c r="BR71" s="10"/>
    </row>
    <row r="72" spans="1:70" ht="7.5" customHeight="1">
      <c r="A72" s="8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77">
        <f t="shared" ref="AF72" si="0">AF36</f>
        <v>43447</v>
      </c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9">
        <v>20210338</v>
      </c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  <c r="BI72" s="34"/>
      <c r="BJ72" s="33"/>
      <c r="BK72" s="33"/>
      <c r="BL72" s="33"/>
      <c r="BM72" s="33"/>
      <c r="BN72" s="33"/>
      <c r="BO72" s="33"/>
      <c r="BP72" s="33"/>
      <c r="BQ72" s="33"/>
      <c r="BR72" s="10"/>
    </row>
    <row r="73" spans="1:70" ht="7.5" customHeight="1" thickBot="1">
      <c r="A73" s="8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80"/>
      <c r="AU73" s="80"/>
      <c r="AV73" s="80"/>
      <c r="AW73" s="80"/>
      <c r="AX73" s="80"/>
      <c r="AY73" s="80"/>
      <c r="AZ73" s="80"/>
      <c r="BA73" s="80"/>
      <c r="BB73" s="80"/>
      <c r="BC73" s="80"/>
      <c r="BD73" s="80"/>
      <c r="BE73" s="80"/>
      <c r="BF73" s="80"/>
      <c r="BG73" s="80"/>
      <c r="BH73" s="80"/>
      <c r="BI73" s="34"/>
      <c r="BJ73" s="33"/>
      <c r="BK73" s="33"/>
      <c r="BL73" s="33"/>
      <c r="BM73" s="33"/>
      <c r="BN73" s="33"/>
      <c r="BO73" s="33"/>
      <c r="BP73" s="33"/>
      <c r="BQ73" s="33"/>
      <c r="BR73" s="10"/>
    </row>
    <row r="74" spans="1:70" ht="7.5" customHeight="1">
      <c r="A74" s="13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22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22"/>
      <c r="BI74" s="14"/>
      <c r="BJ74" s="14"/>
      <c r="BK74" s="14"/>
      <c r="BL74" s="14"/>
      <c r="BM74" s="14"/>
      <c r="BN74" s="14"/>
      <c r="BO74" s="14"/>
      <c r="BP74" s="14"/>
      <c r="BQ74" s="14"/>
      <c r="BR74" s="15"/>
    </row>
    <row r="75" spans="1:70" ht="7.5" customHeight="1">
      <c r="A75" s="8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6"/>
    </row>
    <row r="76" spans="1:70" ht="7.5" customHeight="1">
      <c r="A76" s="8"/>
      <c r="B76" s="49" t="s">
        <v>2115</v>
      </c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33"/>
      <c r="BJ76" s="33"/>
      <c r="BK76" s="33"/>
      <c r="BL76" s="33"/>
      <c r="BM76" s="33"/>
      <c r="BN76" s="33"/>
      <c r="BO76" s="33"/>
      <c r="BP76" s="33"/>
      <c r="BQ76" s="33"/>
      <c r="BR76" s="10"/>
    </row>
    <row r="77" spans="1:70" ht="7.5" customHeight="1">
      <c r="A77" s="8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33"/>
      <c r="BJ77" s="33"/>
      <c r="BK77" s="33"/>
      <c r="BL77" s="33"/>
      <c r="BM77" s="33"/>
      <c r="BN77" s="33"/>
      <c r="BO77" s="33"/>
      <c r="BP77" s="33"/>
      <c r="BQ77" s="33"/>
      <c r="BR77" s="10"/>
    </row>
    <row r="78" spans="1:70" ht="7.5" customHeight="1">
      <c r="A78" s="8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33"/>
      <c r="BJ78" s="33"/>
      <c r="BK78" s="33"/>
      <c r="BL78" s="33"/>
      <c r="BM78" s="33"/>
      <c r="BN78" s="33"/>
      <c r="BO78" s="33"/>
      <c r="BP78" s="33"/>
      <c r="BQ78" s="33"/>
      <c r="BR78" s="10"/>
    </row>
    <row r="79" spans="1:70" ht="7.5" customHeight="1">
      <c r="A79" s="8"/>
      <c r="B79" s="50" t="str">
        <f>IF(VLOOKUP($B$76,Veriler!$A:$Y,2,)&lt;&gt;"",VLOOKUP($B$76,Veriler!$A:$Y,2,),"")</f>
        <v>9 KG ÇAMAŞIR MAKİNESİ</v>
      </c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33"/>
      <c r="BJ79" s="33"/>
      <c r="BK79" s="33"/>
      <c r="BL79" s="33"/>
      <c r="BM79" s="33"/>
      <c r="BN79" s="33"/>
      <c r="BO79" s="33"/>
      <c r="BP79" s="33"/>
      <c r="BQ79" s="33"/>
      <c r="BR79" s="10"/>
    </row>
    <row r="80" spans="1:70" ht="7.5" customHeight="1">
      <c r="A80" s="8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33"/>
      <c r="BJ80" s="33"/>
      <c r="BK80" s="33"/>
      <c r="BL80" s="33"/>
      <c r="BM80" s="33"/>
      <c r="BN80" s="33"/>
      <c r="BO80" s="33"/>
      <c r="BP80" s="33"/>
      <c r="BQ80" s="33"/>
      <c r="BR80" s="10"/>
    </row>
    <row r="81" spans="1:70" ht="7.5" customHeight="1">
      <c r="A81" s="8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33"/>
      <c r="BJ81" s="33"/>
      <c r="BK81" s="33"/>
      <c r="BL81" s="33"/>
      <c r="BM81" s="33"/>
      <c r="BN81" s="33"/>
      <c r="BO81" s="33"/>
      <c r="BP81" s="33"/>
      <c r="BQ81" s="33"/>
      <c r="BR81" s="10"/>
    </row>
    <row r="82" spans="1:70" ht="7.5" customHeight="1">
      <c r="A82" s="8"/>
      <c r="B82" s="52" t="str">
        <f>IF(VLOOKUP($B$76,Veriler!$A:$Y,3,)&lt;&gt;"",VLOOKUP($B$76,Veriler!$A:$Y,3,),"")</f>
        <v>9 kg yıkama kapasitesi</v>
      </c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33"/>
      <c r="AF82" s="52" t="str">
        <f>IF(VLOOKUP($B$76,Veriler!$A:$Y,4,)&lt;&gt;"",VLOOKUP($B$76,Veriler!$A:$Y,4,),"")</f>
        <v>A+++ Enerji Sınıfı</v>
      </c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11"/>
      <c r="BJ82" s="33"/>
      <c r="BK82" s="33"/>
      <c r="BL82" s="33"/>
      <c r="BM82" s="33"/>
      <c r="BN82" s="33"/>
      <c r="BO82" s="33"/>
      <c r="BP82" s="33"/>
      <c r="BQ82" s="33"/>
      <c r="BR82" s="10"/>
    </row>
    <row r="83" spans="1:70" ht="7.5" customHeight="1">
      <c r="A83" s="1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33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11"/>
      <c r="BJ83" s="33"/>
      <c r="BK83" s="33"/>
      <c r="BL83" s="33"/>
      <c r="BM83" s="33"/>
      <c r="BN83" s="33"/>
      <c r="BO83" s="33"/>
      <c r="BP83" s="33"/>
      <c r="BQ83" s="33"/>
      <c r="BR83" s="10"/>
    </row>
    <row r="84" spans="1:70" ht="7.5" customHeight="1">
      <c r="A84" s="8"/>
      <c r="B84" s="52" t="str">
        <f>IF(VLOOKUP($B$76,Veriler!$A:$Y,5,)&lt;&gt;"",VLOOKUP($B$76,Veriler!$A:$Y,5,),"")</f>
        <v>Beyaz</v>
      </c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33"/>
      <c r="AF84" s="52" t="str">
        <f>IF(VLOOKUP($B$76,Veriler!$A:$Y,6,)&lt;&gt;"",VLOOKUP($B$76,Veriler!$A:$Y,6,),"")</f>
        <v>12 dk. hızlı yıkama programı</v>
      </c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33"/>
      <c r="BJ84" s="33"/>
      <c r="BK84" s="33"/>
      <c r="BL84" s="33"/>
      <c r="BM84" s="33"/>
      <c r="BN84" s="33"/>
      <c r="BO84" s="33"/>
      <c r="BP84" s="33"/>
      <c r="BQ84" s="33"/>
      <c r="BR84" s="10"/>
    </row>
    <row r="85" spans="1:70" ht="7.5" customHeight="1">
      <c r="A85" s="8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33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33"/>
      <c r="BJ85" s="33"/>
      <c r="BK85" s="33"/>
      <c r="BL85" s="33"/>
      <c r="BM85" s="33"/>
      <c r="BN85" s="33"/>
      <c r="BO85" s="33"/>
      <c r="BP85" s="33"/>
      <c r="BQ85" s="33"/>
      <c r="BR85" s="10"/>
    </row>
    <row r="86" spans="1:70" ht="7.5" customHeight="1">
      <c r="A86" s="8"/>
      <c r="B86" s="52" t="str">
        <f>IF(VLOOKUP($B$76,Veriler!$A:$Y,7,)&lt;&gt;"",VLOOKUP($B$76,Veriler!$A:$Y,7,),"")</f>
        <v>1400 devir sıkma kapasitesi</v>
      </c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33"/>
      <c r="AF86" s="52" t="str">
        <f>IF(VLOOKUP($B$76,Veriler!$A:$Y,8,)&lt;&gt;"",VLOOKUP($B$76,Veriler!$A:$Y,8,),"")</f>
        <v>Bumerang gövde</v>
      </c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33"/>
      <c r="BJ86" s="33"/>
      <c r="BK86" s="33"/>
      <c r="BL86" s="33"/>
      <c r="BM86" s="33"/>
      <c r="BN86" s="33"/>
      <c r="BO86" s="33"/>
      <c r="BP86" s="33"/>
      <c r="BQ86" s="33"/>
      <c r="BR86" s="10"/>
    </row>
    <row r="87" spans="1:70" ht="7.5" customHeight="1">
      <c r="A87" s="8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33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33"/>
      <c r="BJ87" s="33"/>
      <c r="BK87" s="33"/>
      <c r="BL87" s="33"/>
      <c r="BM87" s="33"/>
      <c r="BN87" s="33"/>
      <c r="BO87" s="33"/>
      <c r="BP87" s="33"/>
      <c r="BQ87" s="33"/>
      <c r="BR87" s="10"/>
    </row>
    <row r="88" spans="1:70" ht="7.5" customHeight="1">
      <c r="A88" s="8"/>
      <c r="B88" s="52" t="str">
        <f>IF(VLOOKUP($B$76,Veriler!$A:$Y,9,)&lt;&gt;"",VLOOKUP($B$76,Veriler!$A:$Y,9,),"")</f>
        <v>İnci kazan</v>
      </c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33"/>
      <c r="AF88" s="52" t="str">
        <f>IF(VLOOKUP($B$76,Veriler!$A:$Y,10,)&lt;&gt;"",VLOOKUP($B$76,Veriler!$A:$Y,10,),"")</f>
        <v>LCD Ekran</v>
      </c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33"/>
      <c r="BJ88" s="33"/>
      <c r="BK88" s="33"/>
      <c r="BL88" s="33"/>
      <c r="BM88" s="33"/>
      <c r="BN88" s="33"/>
      <c r="BO88" s="33"/>
      <c r="BP88" s="33"/>
      <c r="BQ88" s="33"/>
      <c r="BR88" s="10"/>
    </row>
    <row r="89" spans="1:70" ht="7.5" customHeight="1">
      <c r="A89" s="8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33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33"/>
      <c r="BJ89" s="33"/>
      <c r="BK89" s="33"/>
      <c r="BL89" s="33"/>
      <c r="BM89" s="33"/>
      <c r="BN89" s="33"/>
      <c r="BO89" s="33"/>
      <c r="BP89" s="33"/>
      <c r="BQ89" s="33"/>
      <c r="BR89" s="10"/>
    </row>
    <row r="90" spans="1:70" ht="7.5" customHeight="1">
      <c r="A90" s="8"/>
      <c r="B90" s="52" t="str">
        <f>IF(VLOOKUP($B$76,Veriler!$A:$Y,11,)&lt;&gt;"",VLOOKUP($B$76,Veriler!$A:$Y,11,),"")</f>
        <v>Köpükjet teknolojisi</v>
      </c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33"/>
      <c r="AF90" s="52" t="str">
        <f>IF(VLOOKUP($B$76,Veriler!$A:$Y,12,)&lt;&gt;"",VLOOKUP($B$76,Veriler!$A:$Y,12,),"")</f>
        <v>Alerji uzmanı programı</v>
      </c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33"/>
      <c r="BJ90" s="33"/>
      <c r="BK90" s="33"/>
      <c r="BL90" s="33"/>
      <c r="BM90" s="33"/>
      <c r="BN90" s="33"/>
      <c r="BO90" s="33"/>
      <c r="BP90" s="33"/>
      <c r="BQ90" s="33"/>
      <c r="BR90" s="10"/>
    </row>
    <row r="91" spans="1:70" ht="7.5" customHeight="1">
      <c r="A91" s="8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33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33"/>
      <c r="BJ91" s="33"/>
      <c r="BK91" s="33"/>
      <c r="BL91" s="33"/>
      <c r="BM91" s="33"/>
      <c r="BN91" s="33"/>
      <c r="BO91" s="33"/>
      <c r="BP91" s="33"/>
      <c r="BQ91" s="33"/>
      <c r="BR91" s="10"/>
    </row>
    <row r="92" spans="1:70" ht="7.5" customHeight="1">
      <c r="A92" s="8"/>
      <c r="B92" s="52" t="str">
        <f>IF(VLOOKUP($B$76,Veriler!$A:$Y,13,)&lt;&gt;"",VLOOKUP($B$76,Veriler!$A:$Y,13,),"")</f>
        <v>Yorgan programı</v>
      </c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33"/>
      <c r="AF92" s="52" t="str">
        <f>IF(VLOOKUP($B$40,Veriler!$A:$Y,14,)&lt;&gt;"",VLOOKUP($B$40,Veriler!$A:$Y,14,),"")</f>
        <v>Kireç kalkanı teknolojisi</v>
      </c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33"/>
      <c r="BJ92" s="33"/>
      <c r="BK92" s="33"/>
      <c r="BL92" s="33"/>
      <c r="BM92" s="33"/>
      <c r="BN92" s="33"/>
      <c r="BO92" s="33"/>
      <c r="BP92" s="33"/>
      <c r="BQ92" s="33"/>
      <c r="BR92" s="10"/>
    </row>
    <row r="93" spans="1:70" ht="7.5" customHeight="1">
      <c r="A93" s="8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33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33"/>
      <c r="BJ93" s="33"/>
      <c r="BK93" s="33"/>
      <c r="BL93" s="33"/>
      <c r="BM93" s="33"/>
      <c r="BN93" s="33"/>
      <c r="BO93" s="33"/>
      <c r="BP93" s="33"/>
      <c r="BQ93" s="33"/>
      <c r="BR93" s="10"/>
    </row>
    <row r="94" spans="1:70" ht="7.5" customHeight="1">
      <c r="A94" s="8"/>
      <c r="B94" s="52" t="str">
        <f>IF(VLOOKUP($B$40,Veriler!$A:$Y,15,)&lt;&gt;"",VLOOKUP($B$40,Veriler!$A:$Y,15,),"")</f>
        <v>Yarım yük fonksiyonu</v>
      </c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33"/>
      <c r="AF94" s="52" t="str">
        <f>IF(VLOOKUP($B$40,Veriler!$A:$Y,16,)&lt;&gt;"",VLOOKUP($B$40,Veriler!$A:$Y,16,),"")</f>
        <v/>
      </c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33"/>
      <c r="BJ94" s="33"/>
      <c r="BK94" s="33"/>
      <c r="BL94" s="33"/>
      <c r="BM94" s="33"/>
      <c r="BN94" s="33"/>
      <c r="BO94" s="33"/>
      <c r="BP94" s="33"/>
      <c r="BQ94" s="33"/>
      <c r="BR94" s="10"/>
    </row>
    <row r="95" spans="1:70" ht="7.5" customHeight="1" thickBot="1">
      <c r="A95" s="8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33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33"/>
      <c r="BJ95" s="33"/>
      <c r="BK95" s="33"/>
      <c r="BL95" s="33"/>
      <c r="BM95" s="33"/>
      <c r="BN95" s="33"/>
      <c r="BO95" s="33"/>
      <c r="BP95" s="33"/>
      <c r="BQ95" s="33"/>
      <c r="BR95" s="10"/>
    </row>
    <row r="96" spans="1:70" ht="7.5" customHeight="1" thickBot="1">
      <c r="A96" s="8"/>
      <c r="B96" s="62" t="s">
        <v>2111</v>
      </c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4"/>
      <c r="AE96" s="34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34"/>
      <c r="BJ96" s="33"/>
      <c r="BK96" s="33"/>
      <c r="BL96" s="33"/>
      <c r="BM96" s="33"/>
      <c r="BN96" s="33"/>
      <c r="BO96" s="33"/>
      <c r="BP96" s="33"/>
      <c r="BQ96" s="33"/>
      <c r="BR96" s="10"/>
    </row>
    <row r="97" spans="1:70" ht="7.5" customHeight="1">
      <c r="A97" s="8"/>
      <c r="B97" s="65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7"/>
      <c r="AE97" s="34"/>
      <c r="AF97" s="53">
        <v>3759</v>
      </c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5"/>
      <c r="BI97" s="34"/>
      <c r="BJ97" s="33"/>
      <c r="BK97" s="33"/>
      <c r="BL97" s="33"/>
      <c r="BM97" s="33"/>
      <c r="BN97" s="33"/>
      <c r="BO97" s="33"/>
      <c r="BP97" s="33"/>
      <c r="BQ97" s="33"/>
      <c r="BR97" s="10"/>
    </row>
    <row r="98" spans="1:70" ht="7.5" customHeight="1" thickBot="1">
      <c r="A98" s="12"/>
      <c r="B98" s="68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70"/>
      <c r="AE98" s="34"/>
      <c r="AF98" s="56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  <c r="BH98" s="58"/>
      <c r="BI98" s="34"/>
      <c r="BJ98" s="33"/>
      <c r="BK98" s="33"/>
      <c r="BL98" s="33"/>
      <c r="BM98" s="33"/>
      <c r="BN98" s="33"/>
      <c r="BO98" s="33"/>
      <c r="BP98" s="33"/>
      <c r="BQ98" s="33"/>
      <c r="BR98" s="10"/>
    </row>
    <row r="99" spans="1:70" ht="7.5" customHeight="1" thickBot="1">
      <c r="A99" s="12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34"/>
      <c r="AF99" s="56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8"/>
      <c r="BI99" s="34"/>
      <c r="BJ99" s="33"/>
      <c r="BK99" s="33"/>
      <c r="BL99" s="33"/>
      <c r="BM99" s="33"/>
      <c r="BN99" s="33"/>
      <c r="BO99" s="33"/>
      <c r="BP99" s="33"/>
      <c r="BQ99" s="33"/>
      <c r="BR99" s="10"/>
    </row>
    <row r="100" spans="1:70" ht="7.5" customHeight="1">
      <c r="A100" s="8"/>
      <c r="B100" s="62" t="s">
        <v>2112</v>
      </c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4"/>
      <c r="AE100" s="21"/>
      <c r="AF100" s="56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  <c r="AT100" s="57"/>
      <c r="AU100" s="57"/>
      <c r="AV100" s="57"/>
      <c r="AW100" s="57"/>
      <c r="AX100" s="57"/>
      <c r="AY100" s="57"/>
      <c r="AZ100" s="57"/>
      <c r="BA100" s="57"/>
      <c r="BB100" s="57"/>
      <c r="BC100" s="57"/>
      <c r="BD100" s="57"/>
      <c r="BE100" s="57"/>
      <c r="BF100" s="57"/>
      <c r="BG100" s="57"/>
      <c r="BH100" s="58"/>
      <c r="BI100" s="34"/>
      <c r="BJ100" s="33"/>
      <c r="BK100" s="33"/>
      <c r="BL100" s="33"/>
      <c r="BM100" s="33"/>
      <c r="BN100" s="33"/>
      <c r="BO100" s="33"/>
      <c r="BP100" s="33"/>
      <c r="BQ100" s="33"/>
      <c r="BR100" s="10"/>
    </row>
    <row r="101" spans="1:70" ht="7.5" customHeight="1" thickBot="1">
      <c r="A101" s="8"/>
      <c r="B101" s="65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7"/>
      <c r="AE101" s="21"/>
      <c r="AF101" s="59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0"/>
      <c r="BD101" s="60"/>
      <c r="BE101" s="60"/>
      <c r="BF101" s="60"/>
      <c r="BG101" s="60"/>
      <c r="BH101" s="61"/>
      <c r="BI101" s="34"/>
      <c r="BJ101" s="33"/>
      <c r="BK101" s="33"/>
      <c r="BL101" s="33"/>
      <c r="BM101" s="33"/>
      <c r="BN101" s="33"/>
      <c r="BO101" s="33"/>
      <c r="BP101" s="33"/>
      <c r="BQ101" s="33"/>
      <c r="BR101" s="10"/>
    </row>
    <row r="102" spans="1:70" ht="7.5" customHeight="1" thickBot="1">
      <c r="A102" s="8"/>
      <c r="B102" s="68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70"/>
      <c r="AE102" s="21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4"/>
      <c r="BI102" s="34"/>
      <c r="BJ102" s="33"/>
      <c r="BK102" s="33"/>
      <c r="BL102" s="33"/>
      <c r="BM102" s="33"/>
      <c r="BN102" s="33"/>
      <c r="BO102" s="33"/>
      <c r="BP102" s="33"/>
      <c r="BQ102" s="33"/>
      <c r="BR102" s="10"/>
    </row>
    <row r="103" spans="1:70" ht="7.5" customHeight="1" thickBot="1">
      <c r="A103" s="8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21"/>
      <c r="AF103" s="71" t="s">
        <v>2105</v>
      </c>
      <c r="AG103" s="71"/>
      <c r="AH103" s="71"/>
      <c r="AI103" s="71"/>
      <c r="AJ103" s="71"/>
      <c r="AK103" s="71"/>
      <c r="AL103" s="71"/>
      <c r="AM103" s="71"/>
      <c r="AN103" s="71"/>
      <c r="AO103" s="74">
        <v>3419</v>
      </c>
      <c r="AP103" s="74"/>
      <c r="AQ103" s="74"/>
      <c r="AR103" s="74"/>
      <c r="AS103" s="74"/>
      <c r="AT103" s="74"/>
      <c r="AU103" s="74"/>
      <c r="AV103" s="74"/>
      <c r="AW103" s="74"/>
      <c r="AX103" s="74"/>
      <c r="AY103" s="74"/>
      <c r="AZ103" s="74"/>
      <c r="BA103" s="74"/>
      <c r="BB103" s="74"/>
      <c r="BC103" s="74"/>
      <c r="BD103" s="74"/>
      <c r="BE103" s="74"/>
      <c r="BF103" s="74"/>
      <c r="BG103" s="74"/>
      <c r="BH103" s="74"/>
      <c r="BI103" s="34"/>
      <c r="BJ103" s="33"/>
      <c r="BK103" s="33"/>
      <c r="BL103" s="33"/>
      <c r="BM103" s="33"/>
      <c r="BN103" s="33"/>
      <c r="BO103" s="33"/>
      <c r="BP103" s="33"/>
      <c r="BQ103" s="33"/>
      <c r="BR103" s="10"/>
    </row>
    <row r="104" spans="1:70" ht="7.5" customHeight="1">
      <c r="A104" s="8"/>
      <c r="B104" s="81" t="s">
        <v>2151</v>
      </c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3"/>
      <c r="AE104" s="21"/>
      <c r="AF104" s="72"/>
      <c r="AG104" s="72"/>
      <c r="AH104" s="72"/>
      <c r="AI104" s="72"/>
      <c r="AJ104" s="72"/>
      <c r="AK104" s="72"/>
      <c r="AL104" s="72"/>
      <c r="AM104" s="72"/>
      <c r="AN104" s="72"/>
      <c r="AO104" s="75"/>
      <c r="AP104" s="75"/>
      <c r="AQ104" s="75"/>
      <c r="AR104" s="75"/>
      <c r="AS104" s="75"/>
      <c r="AT104" s="75"/>
      <c r="AU104" s="75"/>
      <c r="AV104" s="75"/>
      <c r="AW104" s="75"/>
      <c r="AX104" s="75"/>
      <c r="AY104" s="75"/>
      <c r="AZ104" s="75"/>
      <c r="BA104" s="75"/>
      <c r="BB104" s="75"/>
      <c r="BC104" s="75"/>
      <c r="BD104" s="75"/>
      <c r="BE104" s="75"/>
      <c r="BF104" s="75"/>
      <c r="BG104" s="75"/>
      <c r="BH104" s="75"/>
      <c r="BI104" s="34"/>
      <c r="BJ104" s="33"/>
      <c r="BK104" s="33"/>
      <c r="BL104" s="33"/>
      <c r="BM104" s="33"/>
      <c r="BN104" s="33"/>
      <c r="BO104" s="33"/>
      <c r="BP104" s="33"/>
      <c r="BQ104" s="33"/>
      <c r="BR104" s="10"/>
    </row>
    <row r="105" spans="1:70" ht="7.5" customHeight="1">
      <c r="A105" s="8"/>
      <c r="B105" s="84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  <c r="AD105" s="86"/>
      <c r="AE105" s="21"/>
      <c r="AF105" s="72"/>
      <c r="AG105" s="72"/>
      <c r="AH105" s="72"/>
      <c r="AI105" s="72"/>
      <c r="AJ105" s="72"/>
      <c r="AK105" s="72"/>
      <c r="AL105" s="72"/>
      <c r="AM105" s="72"/>
      <c r="AN105" s="72"/>
      <c r="AO105" s="75"/>
      <c r="AP105" s="75"/>
      <c r="AQ105" s="75"/>
      <c r="AR105" s="75"/>
      <c r="AS105" s="75"/>
      <c r="AT105" s="75"/>
      <c r="AU105" s="75"/>
      <c r="AV105" s="75"/>
      <c r="AW105" s="75"/>
      <c r="AX105" s="75"/>
      <c r="AY105" s="75"/>
      <c r="AZ105" s="75"/>
      <c r="BA105" s="75"/>
      <c r="BB105" s="75"/>
      <c r="BC105" s="75"/>
      <c r="BD105" s="75"/>
      <c r="BE105" s="75"/>
      <c r="BF105" s="75"/>
      <c r="BG105" s="75"/>
      <c r="BH105" s="75"/>
      <c r="BI105" s="34"/>
      <c r="BJ105" s="33"/>
      <c r="BK105" s="33"/>
      <c r="BL105" s="33"/>
      <c r="BM105" s="33"/>
      <c r="BN105" s="33"/>
      <c r="BO105" s="33"/>
      <c r="BP105" s="33"/>
      <c r="BQ105" s="33"/>
      <c r="BR105" s="10"/>
    </row>
    <row r="106" spans="1:70" ht="7.5" customHeight="1" thickBot="1">
      <c r="A106" s="8"/>
      <c r="B106" s="87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9"/>
      <c r="AE106" s="21"/>
      <c r="AF106" s="72"/>
      <c r="AG106" s="72"/>
      <c r="AH106" s="72"/>
      <c r="AI106" s="72"/>
      <c r="AJ106" s="72"/>
      <c r="AK106" s="72"/>
      <c r="AL106" s="72"/>
      <c r="AM106" s="72"/>
      <c r="AN106" s="72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  <c r="AY106" s="75"/>
      <c r="AZ106" s="75"/>
      <c r="BA106" s="75"/>
      <c r="BB106" s="75"/>
      <c r="BC106" s="75"/>
      <c r="BD106" s="75"/>
      <c r="BE106" s="75"/>
      <c r="BF106" s="75"/>
      <c r="BG106" s="75"/>
      <c r="BH106" s="75"/>
      <c r="BI106" s="34"/>
      <c r="BJ106" s="33"/>
      <c r="BK106" s="33"/>
      <c r="BL106" s="33"/>
      <c r="BM106" s="33"/>
      <c r="BN106" s="33"/>
      <c r="BO106" s="33"/>
      <c r="BP106" s="33"/>
      <c r="BQ106" s="33"/>
      <c r="BR106" s="10"/>
    </row>
    <row r="107" spans="1:70" ht="7.5" customHeight="1" thickBot="1">
      <c r="A107" s="8"/>
      <c r="B107" s="90" t="s">
        <v>2104</v>
      </c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21"/>
      <c r="AF107" s="73"/>
      <c r="AG107" s="73"/>
      <c r="AH107" s="73"/>
      <c r="AI107" s="73"/>
      <c r="AJ107" s="73"/>
      <c r="AK107" s="73"/>
      <c r="AL107" s="73"/>
      <c r="AM107" s="73"/>
      <c r="AN107" s="73"/>
      <c r="AO107" s="76"/>
      <c r="AP107" s="76"/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  <c r="BH107" s="76"/>
      <c r="BI107" s="34"/>
      <c r="BJ107" s="33"/>
      <c r="BK107" s="33"/>
      <c r="BL107" s="33"/>
      <c r="BM107" s="33"/>
      <c r="BN107" s="33"/>
      <c r="BO107" s="33"/>
      <c r="BP107" s="33"/>
      <c r="BQ107" s="33"/>
      <c r="BR107" s="10"/>
    </row>
    <row r="108" spans="1:70" ht="7.5" customHeight="1">
      <c r="A108" s="8"/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77">
        <f t="shared" ref="AF108" si="1">AF36</f>
        <v>43447</v>
      </c>
      <c r="AG108" s="77"/>
      <c r="AH108" s="77"/>
      <c r="AI108" s="77"/>
      <c r="AJ108" s="77"/>
      <c r="AK108" s="77"/>
      <c r="AL108" s="77"/>
      <c r="AM108" s="77"/>
      <c r="AN108" s="77"/>
      <c r="AO108" s="77"/>
      <c r="AP108" s="77"/>
      <c r="AQ108" s="77"/>
      <c r="AR108" s="77"/>
      <c r="AS108" s="77"/>
      <c r="AT108" s="79">
        <v>20210119</v>
      </c>
      <c r="AU108" s="79"/>
      <c r="AV108" s="79"/>
      <c r="AW108" s="79"/>
      <c r="AX108" s="79"/>
      <c r="AY108" s="79"/>
      <c r="AZ108" s="79"/>
      <c r="BA108" s="79"/>
      <c r="BB108" s="79"/>
      <c r="BC108" s="79"/>
      <c r="BD108" s="79"/>
      <c r="BE108" s="79"/>
      <c r="BF108" s="79"/>
      <c r="BG108" s="79"/>
      <c r="BH108" s="79"/>
      <c r="BI108" s="34"/>
      <c r="BJ108" s="33"/>
      <c r="BK108" s="33"/>
      <c r="BL108" s="33"/>
      <c r="BM108" s="33"/>
      <c r="BN108" s="33"/>
      <c r="BO108" s="33"/>
      <c r="BP108" s="33"/>
      <c r="BQ108" s="33"/>
      <c r="BR108" s="10"/>
    </row>
    <row r="109" spans="1:70" ht="7.5" customHeight="1" thickBot="1">
      <c r="A109" s="8"/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78"/>
      <c r="AG109" s="78"/>
      <c r="AH109" s="78"/>
      <c r="AI109" s="78"/>
      <c r="AJ109" s="78"/>
      <c r="AK109" s="78"/>
      <c r="AL109" s="78"/>
      <c r="AM109" s="78"/>
      <c r="AN109" s="78"/>
      <c r="AO109" s="78"/>
      <c r="AP109" s="78"/>
      <c r="AQ109" s="78"/>
      <c r="AR109" s="78"/>
      <c r="AS109" s="78"/>
      <c r="AT109" s="80"/>
      <c r="AU109" s="80"/>
      <c r="AV109" s="80"/>
      <c r="AW109" s="80"/>
      <c r="AX109" s="80"/>
      <c r="AY109" s="80"/>
      <c r="AZ109" s="80"/>
      <c r="BA109" s="80"/>
      <c r="BB109" s="80"/>
      <c r="BC109" s="80"/>
      <c r="BD109" s="80"/>
      <c r="BE109" s="80"/>
      <c r="BF109" s="80"/>
      <c r="BG109" s="80"/>
      <c r="BH109" s="80"/>
      <c r="BI109" s="34"/>
      <c r="BJ109" s="33"/>
      <c r="BK109" s="33"/>
      <c r="BL109" s="33"/>
      <c r="BM109" s="33"/>
      <c r="BN109" s="33"/>
      <c r="BO109" s="33"/>
      <c r="BP109" s="33"/>
      <c r="BQ109" s="33"/>
      <c r="BR109" s="10"/>
    </row>
    <row r="110" spans="1:70" ht="7.5" customHeight="1">
      <c r="A110" s="13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22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22"/>
      <c r="BI110" s="14"/>
      <c r="BJ110" s="14"/>
      <c r="BK110" s="14"/>
      <c r="BL110" s="14"/>
      <c r="BM110" s="14"/>
      <c r="BN110" s="14"/>
      <c r="BO110" s="14"/>
      <c r="BP110" s="14"/>
      <c r="BQ110" s="14"/>
      <c r="BR110" s="15"/>
    </row>
  </sheetData>
  <mergeCells count="75">
    <mergeCell ref="B96:AD98"/>
    <mergeCell ref="B100:AD102"/>
    <mergeCell ref="B104:AD106"/>
    <mergeCell ref="B24:AD26"/>
    <mergeCell ref="B28:AD30"/>
    <mergeCell ref="B32:AD34"/>
    <mergeCell ref="B40:BH42"/>
    <mergeCell ref="AF31:AN35"/>
    <mergeCell ref="AO31:BH35"/>
    <mergeCell ref="B35:P37"/>
    <mergeCell ref="B43:BH45"/>
    <mergeCell ref="B48:AD49"/>
    <mergeCell ref="AF48:BH49"/>
    <mergeCell ref="B50:AD51"/>
    <mergeCell ref="AF50:BH51"/>
    <mergeCell ref="B46:AD47"/>
    <mergeCell ref="B4:BH6"/>
    <mergeCell ref="B7:BH9"/>
    <mergeCell ref="B10:AD11"/>
    <mergeCell ref="AF10:BH11"/>
    <mergeCell ref="B12:AD13"/>
    <mergeCell ref="AF12:BH13"/>
    <mergeCell ref="B14:AD15"/>
    <mergeCell ref="AF14:BH15"/>
    <mergeCell ref="B16:AD17"/>
    <mergeCell ref="AF16:BH17"/>
    <mergeCell ref="B18:AD19"/>
    <mergeCell ref="AF18:BH19"/>
    <mergeCell ref="B20:AD21"/>
    <mergeCell ref="AF20:BH21"/>
    <mergeCell ref="B22:AD23"/>
    <mergeCell ref="AF22:BH23"/>
    <mergeCell ref="AF25:BH29"/>
    <mergeCell ref="AF46:BH47"/>
    <mergeCell ref="B52:AD53"/>
    <mergeCell ref="AF52:BH53"/>
    <mergeCell ref="B54:AD55"/>
    <mergeCell ref="AF54:BH55"/>
    <mergeCell ref="B60:AD62"/>
    <mergeCell ref="B64:AD66"/>
    <mergeCell ref="B68:AD70"/>
    <mergeCell ref="B56:AD57"/>
    <mergeCell ref="AF56:BH57"/>
    <mergeCell ref="B58:AD59"/>
    <mergeCell ref="AF58:BH59"/>
    <mergeCell ref="AF61:BH65"/>
    <mergeCell ref="B82:AD83"/>
    <mergeCell ref="AF82:BH83"/>
    <mergeCell ref="B84:AD85"/>
    <mergeCell ref="AF84:BH85"/>
    <mergeCell ref="AF67:AN71"/>
    <mergeCell ref="AO67:BH71"/>
    <mergeCell ref="B71:P73"/>
    <mergeCell ref="AF72:AS73"/>
    <mergeCell ref="AF36:AS37"/>
    <mergeCell ref="AT36:BH37"/>
    <mergeCell ref="AT72:BH73"/>
    <mergeCell ref="AF97:BH101"/>
    <mergeCell ref="B92:AD93"/>
    <mergeCell ref="AF92:BH93"/>
    <mergeCell ref="B94:AD95"/>
    <mergeCell ref="AF94:BH95"/>
    <mergeCell ref="B86:AD87"/>
    <mergeCell ref="AF86:BH87"/>
    <mergeCell ref="B88:AD89"/>
    <mergeCell ref="AF88:BH89"/>
    <mergeCell ref="B90:AD91"/>
    <mergeCell ref="AF90:BH91"/>
    <mergeCell ref="B76:BH78"/>
    <mergeCell ref="B79:BH81"/>
    <mergeCell ref="AF103:AN107"/>
    <mergeCell ref="AO103:BH107"/>
    <mergeCell ref="B107:P109"/>
    <mergeCell ref="AF108:AS109"/>
    <mergeCell ref="AT108:BH109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3:CA110"/>
  <sheetViews>
    <sheetView tabSelected="1" topLeftCell="A79" workbookViewId="0">
      <selection activeCell="CI77" sqref="CI77:CJ77"/>
    </sheetView>
  </sheetViews>
  <sheetFormatPr defaultColWidth="1.42578125" defaultRowHeight="7.5" customHeight="1"/>
  <cols>
    <col min="1" max="16384" width="1.42578125" style="7"/>
  </cols>
  <sheetData>
    <row r="3" spans="1:70" ht="7.5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6"/>
    </row>
    <row r="4" spans="1:70" ht="7.5" customHeight="1">
      <c r="A4" s="8"/>
      <c r="B4" s="49" t="s">
        <v>2101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33"/>
      <c r="BJ4" s="33"/>
      <c r="BK4" s="33"/>
      <c r="BL4" s="33"/>
      <c r="BM4" s="33"/>
      <c r="BN4" s="33"/>
      <c r="BO4" s="33"/>
      <c r="BP4" s="33"/>
      <c r="BQ4" s="33"/>
      <c r="BR4" s="10"/>
    </row>
    <row r="5" spans="1:70" ht="7.5" customHeight="1">
      <c r="A5" s="8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33"/>
      <c r="BJ5" s="33"/>
      <c r="BK5" s="33"/>
      <c r="BL5" s="33"/>
      <c r="BM5" s="33"/>
      <c r="BN5" s="33"/>
      <c r="BO5" s="33"/>
      <c r="BP5" s="33"/>
      <c r="BQ5" s="33"/>
      <c r="BR5" s="10"/>
    </row>
    <row r="6" spans="1:70" ht="7.5" customHeight="1">
      <c r="A6" s="8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33"/>
      <c r="BJ6" s="33"/>
      <c r="BK6" s="33"/>
      <c r="BL6" s="33"/>
      <c r="BM6" s="33"/>
      <c r="BN6" s="33"/>
      <c r="BO6" s="33"/>
      <c r="BP6" s="33"/>
      <c r="BQ6" s="33"/>
      <c r="BR6" s="10"/>
    </row>
    <row r="7" spans="1:70" ht="7.5" customHeight="1">
      <c r="A7" s="8"/>
      <c r="B7" s="50" t="str">
        <f>IF(VLOOKUP($B$4,Veriler!$A:$Y,2,)&lt;&gt;"",VLOOKUP($B$4,Veriler!$A:$Y,2,),"")</f>
        <v>5 KG ÇAMAŞIR MAKİNESİ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33"/>
      <c r="BJ7" s="33"/>
      <c r="BK7" s="33"/>
      <c r="BL7" s="33"/>
      <c r="BM7" s="33"/>
      <c r="BN7" s="33"/>
      <c r="BO7" s="33"/>
      <c r="BP7" s="33"/>
      <c r="BQ7" s="33"/>
      <c r="BR7" s="10"/>
    </row>
    <row r="8" spans="1:70" ht="7.5" customHeight="1">
      <c r="A8" s="8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33"/>
      <c r="BJ8" s="33"/>
      <c r="BK8" s="33"/>
      <c r="BL8" s="33"/>
      <c r="BM8" s="33"/>
      <c r="BN8" s="33"/>
      <c r="BO8" s="33"/>
      <c r="BP8" s="33"/>
      <c r="BQ8" s="33"/>
      <c r="BR8" s="10"/>
    </row>
    <row r="9" spans="1:70" ht="7.5" customHeight="1">
      <c r="A9" s="8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33"/>
      <c r="BJ9" s="33"/>
      <c r="BK9" s="33"/>
      <c r="BL9" s="33"/>
      <c r="BM9" s="33"/>
      <c r="BN9" s="33"/>
      <c r="BO9" s="33"/>
      <c r="BP9" s="33"/>
      <c r="BQ9" s="33"/>
      <c r="BR9" s="10"/>
    </row>
    <row r="10" spans="1:70" ht="7.5" customHeight="1">
      <c r="A10" s="8"/>
      <c r="B10" s="52" t="str">
        <f>IF(VLOOKUP($B$4,Veriler!$A:$Y,3,)&lt;&gt;"",VLOOKUP($B$4,Veriler!$A:$Y,3,),"")</f>
        <v>5 kg yıkama kapasitesi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33"/>
      <c r="AF10" s="52" t="str">
        <f>IF(VLOOKUP($B$4,Veriler!$A:$Y,4,)&lt;&gt;"",VLOOKUP($B$4,Veriler!$A:$Y,4,),"")</f>
        <v>A++ Enerji Sınıfı</v>
      </c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11"/>
      <c r="BJ10" s="33"/>
      <c r="BK10" s="33"/>
      <c r="BL10" s="33"/>
      <c r="BM10" s="33"/>
      <c r="BN10" s="33"/>
      <c r="BO10" s="33"/>
      <c r="BP10" s="33"/>
      <c r="BQ10" s="33"/>
      <c r="BR10" s="10"/>
    </row>
    <row r="11" spans="1:70" ht="7.5" customHeight="1">
      <c r="A11" s="1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33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11"/>
      <c r="BJ11" s="33"/>
      <c r="BK11" s="33"/>
      <c r="BL11" s="33"/>
      <c r="BM11" s="33"/>
      <c r="BN11" s="33"/>
      <c r="BO11" s="33"/>
      <c r="BP11" s="33"/>
      <c r="BQ11" s="33"/>
      <c r="BR11" s="10"/>
    </row>
    <row r="12" spans="1:70" ht="7.5" customHeight="1">
      <c r="A12" s="8"/>
      <c r="B12" s="52" t="str">
        <f>IF(VLOOKUP($B$4,Veriler!$A:$Y,5,)&lt;&gt;"",VLOOKUP($B$4,Veriler!$A:$Y,5,),"")</f>
        <v>Beyaz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33"/>
      <c r="AF12" s="52" t="str">
        <f>IF(VLOOKUP($B$4,Veriler!$A:$Y,6,)&lt;&gt;"",VLOOKUP($B$4,Veriler!$A:$Y,6,),"")</f>
        <v>15 dk. hızlı yıkama programı</v>
      </c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33"/>
      <c r="BJ12" s="33"/>
      <c r="BK12" s="33"/>
      <c r="BL12" s="33"/>
      <c r="BM12" s="33"/>
      <c r="BN12" s="33"/>
      <c r="BO12" s="33"/>
      <c r="BP12" s="33"/>
      <c r="BQ12" s="33"/>
      <c r="BR12" s="10"/>
    </row>
    <row r="13" spans="1:70" ht="7.5" customHeight="1">
      <c r="A13" s="8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33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33"/>
      <c r="BJ13" s="33"/>
      <c r="BK13" s="33"/>
      <c r="BL13" s="33"/>
      <c r="BM13" s="33"/>
      <c r="BN13" s="33"/>
      <c r="BO13" s="33"/>
      <c r="BP13" s="33"/>
      <c r="BQ13" s="33"/>
      <c r="BR13" s="10"/>
    </row>
    <row r="14" spans="1:70" ht="7.5" customHeight="1">
      <c r="A14" s="8"/>
      <c r="B14" s="52" t="str">
        <f>IF(VLOOKUP($B$4,Veriler!$A:$Y,7,)&lt;&gt;"",VLOOKUP($B$4,Veriler!$A:$Y,7,),"")</f>
        <v>800 devir sıkma kapasitesi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33"/>
      <c r="AF14" s="52" t="str">
        <f>IF(VLOOKUP($B$4,Veriler!$A:$Y,8,)&lt;&gt;"",VLOOKUP($B$4,Veriler!$A:$Y,8,),"")</f>
        <v>Bumerang gövde</v>
      </c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33"/>
      <c r="BJ14" s="33"/>
      <c r="BK14" s="33"/>
      <c r="BL14" s="33"/>
      <c r="BM14" s="33"/>
      <c r="BN14" s="33"/>
      <c r="BO14" s="33"/>
      <c r="BP14" s="33"/>
      <c r="BQ14" s="33"/>
      <c r="BR14" s="10"/>
    </row>
    <row r="15" spans="1:70" ht="7.5" customHeight="1">
      <c r="A15" s="8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33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33"/>
      <c r="BJ15" s="33"/>
      <c r="BK15" s="33"/>
      <c r="BL15" s="33"/>
      <c r="BM15" s="33"/>
      <c r="BN15" s="33"/>
      <c r="BO15" s="33"/>
      <c r="BP15" s="33"/>
      <c r="BQ15" s="33"/>
      <c r="BR15" s="10"/>
    </row>
    <row r="16" spans="1:70" ht="7.5" customHeight="1">
      <c r="A16" s="8"/>
      <c r="B16" s="52" t="str">
        <f>IF(VLOOKUP($B$4,Veriler!$A:$Y,9,)&lt;&gt;"",VLOOKUP($B$4,Veriler!$A:$Y,9,),"")</f>
        <v>Narinler/Elde yıkama programı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33"/>
      <c r="AF16" s="52" t="str">
        <f>IF(VLOOKUP($B$4,Veriler!$A:$Y,10,)&lt;&gt;"",VLOOKUP($B$4,Veriler!$A:$Y,10,),"")</f>
        <v>Devir sıcaklık seçimi</v>
      </c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33"/>
      <c r="BJ16" s="33"/>
      <c r="BK16" s="33"/>
      <c r="BL16" s="33"/>
      <c r="BM16" s="33"/>
      <c r="BN16" s="33"/>
      <c r="BO16" s="33"/>
      <c r="BP16" s="33"/>
      <c r="BQ16" s="33"/>
      <c r="BR16" s="10"/>
    </row>
    <row r="17" spans="1:70" ht="7.5" customHeight="1">
      <c r="A17" s="8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33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33"/>
      <c r="BJ17" s="33"/>
      <c r="BK17" s="33"/>
      <c r="BL17" s="33"/>
      <c r="BM17" s="33"/>
      <c r="BN17" s="33"/>
      <c r="BO17" s="33"/>
      <c r="BP17" s="33"/>
      <c r="BQ17" s="33"/>
      <c r="BR17" s="10"/>
    </row>
    <row r="18" spans="1:70" ht="7.5" customHeight="1">
      <c r="A18" s="8"/>
      <c r="B18" s="52" t="str">
        <f>IF(VLOOKUP($B$4,Veriler!$A:$Y,11,)&lt;&gt;"",VLOOKUP($B$4,Veriler!$A:$Y,11,),"")</f>
        <v>Zaman erteleme seçeneği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33"/>
      <c r="AF18" s="52" t="str">
        <f>IF(VLOOKUP($B$4,Veriler!$A:$Y,12,)&lt;&gt;"",VLOOKUP($B$4,Veriler!$A:$Y,12,),"")</f>
        <v/>
      </c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33"/>
      <c r="BJ18" s="33"/>
      <c r="BK18" s="33"/>
      <c r="BL18" s="33"/>
      <c r="BM18" s="33"/>
      <c r="BN18" s="33"/>
      <c r="BO18" s="33"/>
      <c r="BP18" s="33"/>
      <c r="BQ18" s="33"/>
      <c r="BR18" s="10"/>
    </row>
    <row r="19" spans="1:70" ht="7.5" customHeight="1">
      <c r="A19" s="8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33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33"/>
      <c r="BJ19" s="33"/>
      <c r="BK19" s="33"/>
      <c r="BL19" s="33"/>
      <c r="BM19" s="33"/>
      <c r="BN19" s="33"/>
      <c r="BO19" s="33"/>
      <c r="BP19" s="33"/>
      <c r="BQ19" s="33"/>
      <c r="BR19" s="10"/>
    </row>
    <row r="20" spans="1:70" ht="7.5" customHeight="1">
      <c r="A20" s="8"/>
      <c r="B20" s="52" t="str">
        <f>IF(VLOOKUP($B$4,Veriler!$A:$Y,13,)&lt;&gt;"",VLOOKUP($B$4,Veriler!$A:$Y,13,),"")</f>
        <v/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33"/>
      <c r="AF20" s="52" t="str">
        <f>IF(VLOOKUP($B$4,Veriler!$A:$Y,14,)&lt;&gt;"",VLOOKUP($B$4,Veriler!$A:$Y,14,),"")</f>
        <v/>
      </c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33"/>
      <c r="BJ20" s="33"/>
      <c r="BK20" s="33"/>
      <c r="BL20" s="33"/>
      <c r="BM20" s="33"/>
      <c r="BN20" s="33"/>
      <c r="BO20" s="33"/>
      <c r="BP20" s="33"/>
      <c r="BQ20" s="33"/>
      <c r="BR20" s="10"/>
    </row>
    <row r="21" spans="1:70" ht="7.5" customHeight="1">
      <c r="A21" s="8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33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33"/>
      <c r="BJ21" s="33"/>
      <c r="BK21" s="33"/>
      <c r="BL21" s="33"/>
      <c r="BM21" s="33"/>
      <c r="BN21" s="33"/>
      <c r="BO21" s="33"/>
      <c r="BP21" s="33"/>
      <c r="BQ21" s="33"/>
      <c r="BR21" s="10"/>
    </row>
    <row r="22" spans="1:70" ht="7.5" customHeight="1">
      <c r="A22" s="8"/>
      <c r="B22" s="52" t="str">
        <f>IF(VLOOKUP($B$4,Veriler!$A:$Y,15,)&lt;&gt;"",VLOOKUP($B$4,Veriler!$A:$Y,15,),"")</f>
        <v/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33"/>
      <c r="AF22" s="52" t="str">
        <f>IF(VLOOKUP($B$4,Veriler!$A:$Y,16,)&lt;&gt;"",VLOOKUP($B$4,Veriler!$A:$Y,16,),"")</f>
        <v/>
      </c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33"/>
      <c r="BJ22" s="33"/>
      <c r="BK22" s="33"/>
      <c r="BL22" s="33"/>
      <c r="BM22" s="33"/>
      <c r="BN22" s="33"/>
      <c r="BO22" s="33"/>
      <c r="BP22" s="33"/>
      <c r="BQ22" s="33"/>
      <c r="BR22" s="10"/>
    </row>
    <row r="23" spans="1:70" ht="7.5" customHeight="1" thickBot="1">
      <c r="A23" s="8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33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33"/>
      <c r="BJ23" s="33"/>
      <c r="BK23" s="33"/>
      <c r="BL23" s="33"/>
      <c r="BM23" s="33"/>
      <c r="BN23" s="33"/>
      <c r="BO23" s="33"/>
      <c r="BP23" s="33"/>
      <c r="BQ23" s="33"/>
      <c r="BR23" s="10"/>
    </row>
    <row r="24" spans="1:70" ht="7.5" customHeight="1" thickBot="1">
      <c r="A24" s="8"/>
      <c r="B24" s="62" t="s">
        <v>2152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4"/>
      <c r="AE24" s="34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34"/>
      <c r="BJ24" s="33"/>
      <c r="BK24" s="33"/>
      <c r="BL24" s="33"/>
      <c r="BM24" s="33"/>
      <c r="BN24" s="33"/>
      <c r="BO24" s="33"/>
      <c r="BP24" s="33"/>
      <c r="BQ24" s="33"/>
      <c r="BR24" s="10"/>
    </row>
    <row r="25" spans="1:70" ht="7.5" customHeight="1">
      <c r="A25" s="8"/>
      <c r="B25" s="65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7"/>
      <c r="AE25" s="34"/>
      <c r="AF25" s="53">
        <v>1610</v>
      </c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5"/>
      <c r="BI25" s="34"/>
      <c r="BJ25" s="33"/>
      <c r="BK25" s="33"/>
      <c r="BL25" s="33"/>
      <c r="BM25" s="33"/>
      <c r="BN25" s="33"/>
      <c r="BO25" s="33"/>
      <c r="BP25" s="33"/>
      <c r="BQ25" s="33"/>
      <c r="BR25" s="10"/>
    </row>
    <row r="26" spans="1:70" ht="7.5" customHeight="1" thickBot="1">
      <c r="A26" s="12"/>
      <c r="B26" s="68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70"/>
      <c r="AE26" s="34"/>
      <c r="AF26" s="56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8"/>
      <c r="BI26" s="34"/>
      <c r="BJ26" s="33"/>
      <c r="BK26" s="33"/>
      <c r="BL26" s="33"/>
      <c r="BM26" s="33"/>
      <c r="BN26" s="33"/>
      <c r="BO26" s="33"/>
      <c r="BP26" s="33"/>
      <c r="BQ26" s="33"/>
      <c r="BR26" s="10"/>
    </row>
    <row r="27" spans="1:70" ht="7.5" customHeight="1" thickBot="1">
      <c r="A27" s="12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34"/>
      <c r="AF27" s="56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8"/>
      <c r="BI27" s="34"/>
      <c r="BJ27" s="33"/>
      <c r="BK27" s="33"/>
      <c r="BL27" s="33"/>
      <c r="BM27" s="33"/>
      <c r="BN27" s="33"/>
      <c r="BO27" s="33"/>
      <c r="BP27" s="33"/>
      <c r="BQ27" s="33"/>
      <c r="BR27" s="10"/>
    </row>
    <row r="28" spans="1:70" ht="7.5" customHeight="1">
      <c r="A28" s="8"/>
      <c r="B28" s="62" t="s">
        <v>2153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4"/>
      <c r="AE28" s="21"/>
      <c r="AF28" s="56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8"/>
      <c r="BI28" s="34"/>
      <c r="BJ28" s="33"/>
      <c r="BK28" s="33"/>
      <c r="BL28" s="33"/>
      <c r="BM28" s="33"/>
      <c r="BN28" s="33"/>
      <c r="BO28" s="33"/>
      <c r="BP28" s="33"/>
      <c r="BQ28" s="33"/>
      <c r="BR28" s="10"/>
    </row>
    <row r="29" spans="1:70" ht="7.5" customHeight="1" thickBot="1">
      <c r="A29" s="8"/>
      <c r="B29" s="65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7"/>
      <c r="AE29" s="21"/>
      <c r="AF29" s="59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1"/>
      <c r="BI29" s="34"/>
      <c r="BJ29" s="33"/>
      <c r="BK29" s="33"/>
      <c r="BL29" s="33"/>
      <c r="BM29" s="33"/>
      <c r="BN29" s="33"/>
      <c r="BO29" s="33"/>
      <c r="BP29" s="33"/>
      <c r="BQ29" s="33"/>
      <c r="BR29" s="10"/>
    </row>
    <row r="30" spans="1:70" ht="7.5" customHeight="1" thickBot="1">
      <c r="A30" s="8"/>
      <c r="B30" s="68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70"/>
      <c r="AE30" s="21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4"/>
      <c r="BI30" s="34"/>
      <c r="BJ30" s="33"/>
      <c r="BK30" s="33"/>
      <c r="BL30" s="33"/>
      <c r="BM30" s="33"/>
      <c r="BN30" s="33"/>
      <c r="BO30" s="33"/>
      <c r="BP30" s="33"/>
      <c r="BQ30" s="33"/>
      <c r="BR30" s="10"/>
    </row>
    <row r="31" spans="1:70" ht="7.5" customHeight="1" thickBot="1">
      <c r="A31" s="8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21"/>
      <c r="AF31" s="71" t="s">
        <v>2105</v>
      </c>
      <c r="AG31" s="71"/>
      <c r="AH31" s="71"/>
      <c r="AI31" s="71"/>
      <c r="AJ31" s="71"/>
      <c r="AK31" s="71"/>
      <c r="AL31" s="71"/>
      <c r="AM31" s="71"/>
      <c r="AN31" s="71"/>
      <c r="AO31" s="74">
        <v>1449</v>
      </c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34"/>
      <c r="BJ31" s="33"/>
      <c r="BK31" s="33"/>
      <c r="BL31" s="33"/>
      <c r="BM31" s="33"/>
      <c r="BN31" s="33"/>
      <c r="BO31" s="33"/>
      <c r="BP31" s="33"/>
      <c r="BQ31" s="33"/>
      <c r="BR31" s="10"/>
    </row>
    <row r="32" spans="1:70" ht="7.5" customHeight="1">
      <c r="A32" s="8"/>
      <c r="B32" s="81" t="s">
        <v>2154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3"/>
      <c r="AE32" s="21"/>
      <c r="AF32" s="72"/>
      <c r="AG32" s="72"/>
      <c r="AH32" s="72"/>
      <c r="AI32" s="72"/>
      <c r="AJ32" s="72"/>
      <c r="AK32" s="72"/>
      <c r="AL32" s="72"/>
      <c r="AM32" s="72"/>
      <c r="AN32" s="72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34"/>
      <c r="BJ32" s="33"/>
      <c r="BK32" s="33"/>
      <c r="BL32" s="33"/>
      <c r="BM32" s="33"/>
      <c r="BN32" s="33"/>
      <c r="BO32" s="33"/>
      <c r="BP32" s="33"/>
      <c r="BQ32" s="33"/>
      <c r="BR32" s="10"/>
    </row>
    <row r="33" spans="1:70" ht="7.5" customHeight="1">
      <c r="A33" s="8"/>
      <c r="B33" s="84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6"/>
      <c r="AE33" s="21"/>
      <c r="AF33" s="72"/>
      <c r="AG33" s="72"/>
      <c r="AH33" s="72"/>
      <c r="AI33" s="72"/>
      <c r="AJ33" s="72"/>
      <c r="AK33" s="72"/>
      <c r="AL33" s="72"/>
      <c r="AM33" s="72"/>
      <c r="AN33" s="72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34"/>
      <c r="BJ33" s="33"/>
      <c r="BK33" s="33"/>
      <c r="BL33" s="33"/>
      <c r="BM33" s="33"/>
      <c r="BN33" s="33"/>
      <c r="BO33" s="33"/>
      <c r="BP33" s="33"/>
      <c r="BQ33" s="33"/>
      <c r="BR33" s="10"/>
    </row>
    <row r="34" spans="1:70" ht="7.5" customHeight="1" thickBot="1">
      <c r="A34" s="8"/>
      <c r="B34" s="87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9"/>
      <c r="AE34" s="21"/>
      <c r="AF34" s="72"/>
      <c r="AG34" s="72"/>
      <c r="AH34" s="72"/>
      <c r="AI34" s="72"/>
      <c r="AJ34" s="72"/>
      <c r="AK34" s="72"/>
      <c r="AL34" s="72"/>
      <c r="AM34" s="72"/>
      <c r="AN34" s="72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34"/>
      <c r="BJ34" s="33"/>
      <c r="BK34" s="33"/>
      <c r="BL34" s="33"/>
      <c r="BM34" s="33"/>
      <c r="BN34" s="33"/>
      <c r="BO34" s="33"/>
      <c r="BP34" s="33"/>
      <c r="BQ34" s="33"/>
      <c r="BR34" s="10"/>
    </row>
    <row r="35" spans="1:70" ht="7.5" customHeight="1" thickBot="1">
      <c r="A35" s="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21"/>
      <c r="AF35" s="73"/>
      <c r="AG35" s="73"/>
      <c r="AH35" s="73"/>
      <c r="AI35" s="73"/>
      <c r="AJ35" s="73"/>
      <c r="AK35" s="73"/>
      <c r="AL35" s="73"/>
      <c r="AM35" s="73"/>
      <c r="AN35" s="73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34"/>
      <c r="BJ35" s="33"/>
      <c r="BK35" s="33"/>
      <c r="BL35" s="33"/>
      <c r="BM35" s="33"/>
      <c r="BN35" s="33"/>
      <c r="BO35" s="33"/>
      <c r="BP35" s="33"/>
      <c r="BQ35" s="33"/>
      <c r="BR35" s="10"/>
    </row>
    <row r="36" spans="1:70" ht="7.5" customHeight="1">
      <c r="A36" s="8"/>
      <c r="B36" s="90" t="s">
        <v>2104</v>
      </c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11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77">
        <v>43447</v>
      </c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9">
        <v>20219415</v>
      </c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34"/>
      <c r="BJ36" s="33"/>
      <c r="BK36" s="33"/>
      <c r="BL36" s="33"/>
      <c r="BM36" s="33"/>
      <c r="BN36" s="33"/>
      <c r="BO36" s="33"/>
      <c r="BP36" s="33"/>
      <c r="BQ36" s="33"/>
      <c r="BR36" s="10"/>
    </row>
    <row r="37" spans="1:70" ht="7.5" customHeight="1" thickBot="1">
      <c r="A37" s="8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11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34"/>
      <c r="BJ37" s="33"/>
      <c r="BK37" s="33"/>
      <c r="BL37" s="33"/>
      <c r="BM37" s="33"/>
      <c r="BN37" s="33"/>
      <c r="BO37" s="33"/>
      <c r="BP37" s="33"/>
      <c r="BQ37" s="33"/>
      <c r="BR37" s="10"/>
    </row>
    <row r="38" spans="1:70" ht="7.5" customHeight="1">
      <c r="A38" s="13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22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22"/>
      <c r="BI38" s="14"/>
      <c r="BJ38" s="14"/>
      <c r="BK38" s="14"/>
      <c r="BL38" s="14"/>
      <c r="BM38" s="14"/>
      <c r="BN38" s="14"/>
      <c r="BO38" s="14"/>
      <c r="BP38" s="14"/>
      <c r="BQ38" s="14"/>
      <c r="BR38" s="15"/>
    </row>
    <row r="39" spans="1:70" ht="7.5" customHeight="1">
      <c r="A39" s="8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6"/>
    </row>
    <row r="40" spans="1:70" ht="7.5" customHeight="1">
      <c r="A40" s="8"/>
      <c r="B40" s="49" t="s">
        <v>2102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33"/>
      <c r="BJ40" s="33"/>
      <c r="BK40" s="33"/>
      <c r="BL40" s="33"/>
      <c r="BM40" s="33"/>
      <c r="BN40" s="33"/>
      <c r="BO40" s="33"/>
      <c r="BP40" s="33"/>
      <c r="BQ40" s="33"/>
      <c r="BR40" s="10"/>
    </row>
    <row r="41" spans="1:70" ht="7.5" customHeight="1">
      <c r="A41" s="8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33"/>
      <c r="BJ41" s="33"/>
      <c r="BK41" s="33"/>
      <c r="BL41" s="33"/>
      <c r="BM41" s="33"/>
      <c r="BN41" s="33"/>
      <c r="BO41" s="33"/>
      <c r="BP41" s="33"/>
      <c r="BQ41" s="33"/>
      <c r="BR41" s="10"/>
    </row>
    <row r="42" spans="1:70" ht="7.5" customHeight="1">
      <c r="A42" s="8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33"/>
      <c r="BJ42" s="33"/>
      <c r="BK42" s="33"/>
      <c r="BL42" s="33"/>
      <c r="BM42" s="33"/>
      <c r="BN42" s="33"/>
      <c r="BO42" s="33"/>
      <c r="BP42" s="33"/>
      <c r="BQ42" s="33"/>
      <c r="BR42" s="10"/>
    </row>
    <row r="43" spans="1:70" ht="7.5" customHeight="1">
      <c r="A43" s="8"/>
      <c r="B43" s="50" t="str">
        <f>IF(VLOOKUP($B$40,Veriler!$A:$Y,2,)&lt;&gt;"",VLOOKUP($B$40,Veriler!$A:$Y,2,),"")</f>
        <v>8 KG ÇAMAŞIR MAKİNESİ</v>
      </c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33"/>
      <c r="BJ43" s="33"/>
      <c r="BK43" s="33"/>
      <c r="BL43" s="33"/>
      <c r="BM43" s="33"/>
      <c r="BN43" s="33"/>
      <c r="BO43" s="33"/>
      <c r="BP43" s="33"/>
      <c r="BQ43" s="33"/>
      <c r="BR43" s="10"/>
    </row>
    <row r="44" spans="1:70" ht="7.5" customHeight="1">
      <c r="A44" s="8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33"/>
      <c r="BJ44" s="33"/>
      <c r="BK44" s="33"/>
      <c r="BL44" s="33"/>
      <c r="BM44" s="33"/>
      <c r="BN44" s="33"/>
      <c r="BO44" s="33"/>
      <c r="BP44" s="33"/>
      <c r="BQ44" s="33"/>
      <c r="BR44" s="10"/>
    </row>
    <row r="45" spans="1:70" ht="7.5" customHeight="1">
      <c r="A45" s="8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33"/>
      <c r="BJ45" s="33"/>
      <c r="BK45" s="33"/>
      <c r="BL45" s="33"/>
      <c r="BM45" s="33"/>
      <c r="BN45" s="33"/>
      <c r="BO45" s="33"/>
      <c r="BP45" s="33"/>
      <c r="BQ45" s="33"/>
      <c r="BR45" s="10"/>
    </row>
    <row r="46" spans="1:70" ht="7.5" customHeight="1">
      <c r="A46" s="8"/>
      <c r="B46" s="52" t="str">
        <f>IF(VLOOKUP($B$40,Veriler!$A:$Y,3,)&lt;&gt;"",VLOOKUP($B$40,Veriler!$A:$Y,3,),"")</f>
        <v>8 kg yıkama kapasitesi</v>
      </c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33"/>
      <c r="AF46" s="52" t="str">
        <f>IF(VLOOKUP($B$40,Veriler!$A:$Y,4,)&lt;&gt;"",VLOOKUP($B$40,Veriler!$A:$Y,4,),"")</f>
        <v>A++ Enerji Sınıfı</v>
      </c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11"/>
      <c r="BJ46" s="33"/>
      <c r="BK46" s="33"/>
      <c r="BL46" s="33"/>
      <c r="BM46" s="33"/>
      <c r="BN46" s="33"/>
      <c r="BO46" s="33"/>
      <c r="BP46" s="33"/>
      <c r="BQ46" s="33"/>
      <c r="BR46" s="10"/>
    </row>
    <row r="47" spans="1:70" ht="7.5" customHeight="1">
      <c r="A47" s="1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33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11"/>
      <c r="BJ47" s="33"/>
      <c r="BK47" s="33"/>
      <c r="BL47" s="33"/>
      <c r="BM47" s="33"/>
      <c r="BN47" s="33"/>
      <c r="BO47" s="33"/>
      <c r="BP47" s="33"/>
      <c r="BQ47" s="33"/>
      <c r="BR47" s="10"/>
    </row>
    <row r="48" spans="1:70" ht="7.5" customHeight="1">
      <c r="A48" s="8"/>
      <c r="B48" s="52" t="str">
        <f>IF(VLOOKUP($B$40,Veriler!$A:$Y,5,)&lt;&gt;"",VLOOKUP($B$40,Veriler!$A:$Y,5,),"")</f>
        <v>Gri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33"/>
      <c r="AF48" s="52" t="str">
        <f>IF(VLOOKUP($B$40,Veriler!$A:$Y,6,)&lt;&gt;"",VLOOKUP($B$40,Veriler!$A:$Y,6,),"")</f>
        <v>15 dk. hızlı yıkama programı</v>
      </c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33"/>
      <c r="BJ48" s="33"/>
      <c r="BK48" s="33"/>
      <c r="BL48" s="33"/>
      <c r="BM48" s="33"/>
      <c r="BN48" s="33"/>
      <c r="BO48" s="33"/>
      <c r="BP48" s="33"/>
      <c r="BQ48" s="33"/>
      <c r="BR48" s="10"/>
    </row>
    <row r="49" spans="1:70" ht="7.5" customHeight="1">
      <c r="A49" s="8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33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33"/>
      <c r="BJ49" s="33"/>
      <c r="BK49" s="33"/>
      <c r="BL49" s="33"/>
      <c r="BM49" s="33"/>
      <c r="BN49" s="33"/>
      <c r="BO49" s="33"/>
      <c r="BP49" s="33"/>
      <c r="BQ49" s="33"/>
      <c r="BR49" s="10"/>
    </row>
    <row r="50" spans="1:70" ht="7.5" customHeight="1">
      <c r="A50" s="8"/>
      <c r="B50" s="52" t="str">
        <f>IF(VLOOKUP($B$40,Veriler!$A:$Y,7,)&lt;&gt;"",VLOOKUP($B$40,Veriler!$A:$Y,7,),"")</f>
        <v>1000 devir sıkma kapasitesi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33"/>
      <c r="AF50" s="52" t="str">
        <f>IF(VLOOKUP($B$40,Veriler!$A:$Y,8,)&lt;&gt;"",VLOOKUP($B$40,Veriler!$A:$Y,8,),"")</f>
        <v>Bumerang gövde</v>
      </c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33"/>
      <c r="BJ50" s="33"/>
      <c r="BK50" s="33"/>
      <c r="BL50" s="33"/>
      <c r="BM50" s="33"/>
      <c r="BN50" s="33"/>
      <c r="BO50" s="33"/>
      <c r="BP50" s="33"/>
      <c r="BQ50" s="33"/>
      <c r="BR50" s="10"/>
    </row>
    <row r="51" spans="1:70" ht="7.5" customHeight="1">
      <c r="A51" s="8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33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33"/>
      <c r="BJ51" s="33"/>
      <c r="BK51" s="33"/>
      <c r="BL51" s="33"/>
      <c r="BM51" s="33"/>
      <c r="BN51" s="33"/>
      <c r="BO51" s="33"/>
      <c r="BP51" s="33"/>
      <c r="BQ51" s="33"/>
      <c r="BR51" s="10"/>
    </row>
    <row r="52" spans="1:70" ht="7.5" customHeight="1">
      <c r="A52" s="8"/>
      <c r="B52" s="52" t="str">
        <f>IF(VLOOKUP($B$40,Veriler!$A:$Y,9,)&lt;&gt;"",VLOOKUP($B$40,Veriler!$A:$Y,9,),"")</f>
        <v>İnci kazan</v>
      </c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33"/>
      <c r="AF52" s="52" t="str">
        <f>IF(VLOOKUP($B$40,Veriler!$A:$Y,10,)&lt;&gt;"",VLOOKUP($B$40,Veriler!$A:$Y,10,),"")</f>
        <v>LED Ekran</v>
      </c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33"/>
      <c r="BJ52" s="33"/>
      <c r="BK52" s="33"/>
      <c r="BL52" s="33"/>
      <c r="BM52" s="33"/>
      <c r="BN52" s="33"/>
      <c r="BO52" s="33"/>
      <c r="BP52" s="33"/>
      <c r="BQ52" s="33"/>
      <c r="BR52" s="10"/>
    </row>
    <row r="53" spans="1:70" ht="7.5" customHeight="1">
      <c r="A53" s="8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33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33"/>
      <c r="BJ53" s="33"/>
      <c r="BK53" s="33"/>
      <c r="BL53" s="33"/>
      <c r="BM53" s="33"/>
      <c r="BN53" s="33"/>
      <c r="BO53" s="33"/>
      <c r="BP53" s="33"/>
      <c r="BQ53" s="33"/>
      <c r="BR53" s="10"/>
    </row>
    <row r="54" spans="1:70" ht="7.5" customHeight="1">
      <c r="A54" s="8"/>
      <c r="B54" s="52" t="str">
        <f>IF(VLOOKUP($B$40,Veriler!$A:$Y,11,)&lt;&gt;"",VLOOKUP($B$40,Veriler!$A:$Y,11,),"")</f>
        <v>Alerji uzmanı programı</v>
      </c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33"/>
      <c r="AF54" s="52" t="str">
        <f>IF(VLOOKUP($B$40,Veriler!$A:$Y,12,)&lt;&gt;"",VLOOKUP($B$40,Veriler!$A:$Y,12,),"")</f>
        <v>Kireç kalkanı</v>
      </c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33"/>
      <c r="BJ54" s="33"/>
      <c r="BK54" s="33"/>
      <c r="BL54" s="33"/>
      <c r="BM54" s="33"/>
      <c r="BN54" s="33"/>
      <c r="BO54" s="33"/>
      <c r="BP54" s="33"/>
      <c r="BQ54" s="33"/>
      <c r="BR54" s="10"/>
    </row>
    <row r="55" spans="1:70" ht="7.5" customHeight="1">
      <c r="A55" s="8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33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33"/>
      <c r="BJ55" s="33"/>
      <c r="BK55" s="33"/>
      <c r="BL55" s="33"/>
      <c r="BM55" s="33"/>
      <c r="BN55" s="33"/>
      <c r="BO55" s="33"/>
      <c r="BP55" s="33"/>
      <c r="BQ55" s="33"/>
      <c r="BR55" s="10"/>
    </row>
    <row r="56" spans="1:70" ht="7.5" customHeight="1">
      <c r="A56" s="8"/>
      <c r="B56" s="52" t="str">
        <f>IF(VLOOKUP($B$40,Veriler!$A:$Y,13,)&lt;&gt;"",VLOOKUP($B$40,Veriler!$A:$Y,13,),"")</f>
        <v>Narinler/Elde yıkama programı</v>
      </c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33"/>
      <c r="AF56" s="52" t="str">
        <f>IF(VLOOKUP($B$40,Veriler!$A:$Y,14,)&lt;&gt;"",VLOOKUP($B$40,Veriler!$A:$Y,14,),"")</f>
        <v>Yarım yük fonksiyonu</v>
      </c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33"/>
      <c r="BJ56" s="33"/>
      <c r="BK56" s="33"/>
      <c r="BL56" s="33"/>
      <c r="BM56" s="33"/>
      <c r="BN56" s="33"/>
      <c r="BO56" s="33"/>
      <c r="BP56" s="33"/>
      <c r="BQ56" s="33"/>
      <c r="BR56" s="10"/>
    </row>
    <row r="57" spans="1:70" ht="7.5" customHeight="1">
      <c r="A57" s="8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33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33"/>
      <c r="BJ57" s="33"/>
      <c r="BK57" s="33"/>
      <c r="BL57" s="33"/>
      <c r="BM57" s="33"/>
      <c r="BN57" s="33"/>
      <c r="BO57" s="33"/>
      <c r="BP57" s="33"/>
      <c r="BQ57" s="33"/>
      <c r="BR57" s="10"/>
    </row>
    <row r="58" spans="1:70" ht="7.5" customHeight="1">
      <c r="A58" s="8"/>
      <c r="B58" s="52" t="str">
        <f>IF(VLOOKUP($B$40,Veriler!$A:$Y,15,)&lt;&gt;"",VLOOKUP($B$40,Veriler!$A:$Y,15,),"")</f>
        <v>Yarım yük fonksiyonu</v>
      </c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33"/>
      <c r="AF58" s="52" t="str">
        <f>IF(VLOOKUP($B$40,Veriler!$A:$Y,16,)&lt;&gt;"",VLOOKUP($B$40,Veriler!$A:$Y,16,),"")</f>
        <v/>
      </c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33"/>
      <c r="BJ58" s="33"/>
      <c r="BK58" s="33"/>
      <c r="BL58" s="33"/>
      <c r="BM58" s="33"/>
      <c r="BN58" s="33"/>
      <c r="BO58" s="33"/>
      <c r="BP58" s="33"/>
      <c r="BQ58" s="33"/>
      <c r="BR58" s="10"/>
    </row>
    <row r="59" spans="1:70" ht="7.5" customHeight="1" thickBot="1">
      <c r="A59" s="8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33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33"/>
      <c r="BJ59" s="33"/>
      <c r="BK59" s="33"/>
      <c r="BL59" s="33"/>
      <c r="BM59" s="33"/>
      <c r="BN59" s="33"/>
      <c r="BO59" s="33"/>
      <c r="BP59" s="33"/>
      <c r="BQ59" s="33"/>
      <c r="BR59" s="10"/>
    </row>
    <row r="60" spans="1:70" ht="7.5" customHeight="1" thickBot="1">
      <c r="A60" s="8"/>
      <c r="B60" s="62" t="s">
        <v>2155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4"/>
      <c r="AE60" s="34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34"/>
      <c r="BJ60" s="33"/>
      <c r="BK60" s="33"/>
      <c r="BL60" s="33"/>
      <c r="BM60" s="33"/>
      <c r="BN60" s="33"/>
      <c r="BO60" s="33"/>
      <c r="BP60" s="33"/>
      <c r="BQ60" s="33"/>
      <c r="BR60" s="10"/>
    </row>
    <row r="61" spans="1:70" ht="7.5" customHeight="1">
      <c r="A61" s="8"/>
      <c r="B61" s="65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7"/>
      <c r="AE61" s="34"/>
      <c r="AF61" s="53">
        <v>2749</v>
      </c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5"/>
      <c r="BI61" s="34"/>
      <c r="BJ61" s="33"/>
      <c r="BK61" s="33"/>
      <c r="BL61" s="33"/>
      <c r="BM61" s="33"/>
      <c r="BN61" s="33"/>
      <c r="BO61" s="33"/>
      <c r="BP61" s="33"/>
      <c r="BQ61" s="33"/>
      <c r="BR61" s="10"/>
    </row>
    <row r="62" spans="1:70" ht="7.5" customHeight="1" thickBot="1">
      <c r="A62" s="12"/>
      <c r="B62" s="68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70"/>
      <c r="AE62" s="34"/>
      <c r="AF62" s="56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8"/>
      <c r="BI62" s="34"/>
      <c r="BJ62" s="33"/>
      <c r="BK62" s="33"/>
      <c r="BL62" s="33"/>
      <c r="BM62" s="33"/>
      <c r="BN62" s="33"/>
      <c r="BO62" s="33"/>
      <c r="BP62" s="33"/>
      <c r="BQ62" s="33"/>
      <c r="BR62" s="10"/>
    </row>
    <row r="63" spans="1:70" ht="7.5" customHeight="1" thickBot="1">
      <c r="A63" s="12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34"/>
      <c r="AF63" s="56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8"/>
      <c r="BI63" s="34"/>
      <c r="BJ63" s="33"/>
      <c r="BK63" s="33"/>
      <c r="BL63" s="33"/>
      <c r="BM63" s="33"/>
      <c r="BN63" s="33"/>
      <c r="BO63" s="33"/>
      <c r="BP63" s="33"/>
      <c r="BQ63" s="33"/>
      <c r="BR63" s="10"/>
    </row>
    <row r="64" spans="1:70" ht="7.5" customHeight="1">
      <c r="A64" s="8"/>
      <c r="B64" s="62" t="s">
        <v>2156</v>
      </c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4"/>
      <c r="AE64" s="21"/>
      <c r="AF64" s="56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8"/>
      <c r="BI64" s="34"/>
      <c r="BJ64" s="33"/>
      <c r="BK64" s="33"/>
      <c r="BL64" s="33"/>
      <c r="BM64" s="33"/>
      <c r="BN64" s="33"/>
      <c r="BO64" s="33"/>
      <c r="BP64" s="33"/>
      <c r="BQ64" s="33"/>
      <c r="BR64" s="10"/>
    </row>
    <row r="65" spans="1:79" ht="7.5" customHeight="1" thickBot="1">
      <c r="A65" s="8"/>
      <c r="B65" s="65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7"/>
      <c r="AE65" s="21"/>
      <c r="AF65" s="59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1"/>
      <c r="BI65" s="34"/>
      <c r="BJ65" s="33"/>
      <c r="BK65" s="33"/>
      <c r="BL65" s="33"/>
      <c r="BM65" s="33"/>
      <c r="BN65" s="33"/>
      <c r="BO65" s="33"/>
      <c r="BP65" s="33"/>
      <c r="BQ65" s="33"/>
      <c r="BR65" s="10"/>
    </row>
    <row r="66" spans="1:79" ht="7.5" customHeight="1" thickBot="1">
      <c r="A66" s="8"/>
      <c r="B66" s="68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70"/>
      <c r="AE66" s="21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4"/>
      <c r="BI66" s="34"/>
      <c r="BJ66" s="33"/>
      <c r="BK66" s="33"/>
      <c r="BL66" s="33"/>
      <c r="BM66" s="33"/>
      <c r="BN66" s="33"/>
      <c r="BO66" s="33"/>
      <c r="BP66" s="33"/>
      <c r="BQ66" s="33"/>
      <c r="BR66" s="10"/>
    </row>
    <row r="67" spans="1:79" ht="7.5" customHeight="1" thickBot="1">
      <c r="A67" s="8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21"/>
      <c r="AF67" s="71" t="s">
        <v>2105</v>
      </c>
      <c r="AG67" s="71"/>
      <c r="AH67" s="71"/>
      <c r="AI67" s="71"/>
      <c r="AJ67" s="71"/>
      <c r="AK67" s="71"/>
      <c r="AL67" s="71"/>
      <c r="AM67" s="71"/>
      <c r="AN67" s="71"/>
      <c r="AO67" s="74">
        <v>2429</v>
      </c>
      <c r="AP67" s="74"/>
      <c r="AQ67" s="74"/>
      <c r="AR67" s="74"/>
      <c r="AS67" s="74"/>
      <c r="AT67" s="74"/>
      <c r="AU67" s="74"/>
      <c r="AV67" s="74"/>
      <c r="AW67" s="74"/>
      <c r="AX67" s="74"/>
      <c r="AY67" s="74"/>
      <c r="AZ67" s="74"/>
      <c r="BA67" s="74"/>
      <c r="BB67" s="74"/>
      <c r="BC67" s="74"/>
      <c r="BD67" s="74"/>
      <c r="BE67" s="74"/>
      <c r="BF67" s="74"/>
      <c r="BG67" s="74"/>
      <c r="BH67" s="74"/>
      <c r="BI67" s="34"/>
      <c r="BJ67" s="33"/>
      <c r="BK67" s="33"/>
      <c r="BL67" s="33"/>
      <c r="BM67" s="33"/>
      <c r="BN67" s="33"/>
      <c r="BO67" s="33"/>
      <c r="BP67" s="33"/>
      <c r="BQ67" s="33"/>
      <c r="BR67" s="10"/>
    </row>
    <row r="68" spans="1:79" ht="7.5" customHeight="1">
      <c r="A68" s="8"/>
      <c r="B68" s="81" t="s">
        <v>2157</v>
      </c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3"/>
      <c r="AE68" s="21"/>
      <c r="AF68" s="72"/>
      <c r="AG68" s="72"/>
      <c r="AH68" s="72"/>
      <c r="AI68" s="72"/>
      <c r="AJ68" s="72"/>
      <c r="AK68" s="72"/>
      <c r="AL68" s="72"/>
      <c r="AM68" s="72"/>
      <c r="AN68" s="72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34"/>
      <c r="BJ68" s="33"/>
      <c r="BK68" s="33"/>
      <c r="BL68" s="33"/>
      <c r="BM68" s="33"/>
      <c r="BN68" s="33"/>
      <c r="BO68" s="33"/>
      <c r="BP68" s="33"/>
      <c r="BQ68" s="33"/>
      <c r="BR68" s="10"/>
      <c r="CA68" s="7" t="s">
        <v>2158</v>
      </c>
    </row>
    <row r="69" spans="1:79" ht="7.5" customHeight="1">
      <c r="A69" s="8"/>
      <c r="B69" s="84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6"/>
      <c r="AE69" s="21"/>
      <c r="AF69" s="72"/>
      <c r="AG69" s="72"/>
      <c r="AH69" s="72"/>
      <c r="AI69" s="72"/>
      <c r="AJ69" s="72"/>
      <c r="AK69" s="72"/>
      <c r="AL69" s="72"/>
      <c r="AM69" s="72"/>
      <c r="AN69" s="72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34"/>
      <c r="BJ69" s="33"/>
      <c r="BK69" s="33"/>
      <c r="BL69" s="33"/>
      <c r="BM69" s="33"/>
      <c r="BN69" s="33"/>
      <c r="BO69" s="33"/>
      <c r="BP69" s="33"/>
      <c r="BQ69" s="33"/>
      <c r="BR69" s="10"/>
    </row>
    <row r="70" spans="1:79" ht="7.5" customHeight="1" thickBot="1">
      <c r="A70" s="8"/>
      <c r="B70" s="87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9"/>
      <c r="AE70" s="21"/>
      <c r="AF70" s="72"/>
      <c r="AG70" s="72"/>
      <c r="AH70" s="72"/>
      <c r="AI70" s="72"/>
      <c r="AJ70" s="72"/>
      <c r="AK70" s="72"/>
      <c r="AL70" s="72"/>
      <c r="AM70" s="72"/>
      <c r="AN70" s="72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34"/>
      <c r="BJ70" s="33"/>
      <c r="BK70" s="33"/>
      <c r="BL70" s="33"/>
      <c r="BM70" s="33"/>
      <c r="BN70" s="33"/>
      <c r="BO70" s="33"/>
      <c r="BP70" s="33"/>
      <c r="BQ70" s="33"/>
      <c r="BR70" s="10"/>
    </row>
    <row r="71" spans="1:79" ht="7.5" customHeight="1" thickBot="1">
      <c r="A71" s="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21"/>
      <c r="AF71" s="73"/>
      <c r="AG71" s="73"/>
      <c r="AH71" s="73"/>
      <c r="AI71" s="73"/>
      <c r="AJ71" s="73"/>
      <c r="AK71" s="73"/>
      <c r="AL71" s="73"/>
      <c r="AM71" s="73"/>
      <c r="AN71" s="73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34"/>
      <c r="BJ71" s="33"/>
      <c r="BK71" s="33"/>
      <c r="BL71" s="33"/>
      <c r="BM71" s="33"/>
      <c r="BN71" s="33"/>
      <c r="BO71" s="33"/>
      <c r="BP71" s="33"/>
      <c r="BQ71" s="33"/>
      <c r="BR71" s="10"/>
    </row>
    <row r="72" spans="1:79" ht="7.5" customHeight="1">
      <c r="A72" s="8"/>
      <c r="B72" s="90" t="s">
        <v>2104</v>
      </c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11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77">
        <f t="shared" ref="AF72" si="0">AF36</f>
        <v>43447</v>
      </c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9">
        <v>20217150</v>
      </c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  <c r="BI72" s="34"/>
      <c r="BJ72" s="33"/>
      <c r="BK72" s="33"/>
      <c r="BL72" s="33"/>
      <c r="BM72" s="33"/>
      <c r="BN72" s="33"/>
      <c r="BO72" s="33"/>
      <c r="BP72" s="33"/>
      <c r="BQ72" s="33"/>
      <c r="BR72" s="10"/>
    </row>
    <row r="73" spans="1:79" ht="7.5" customHeight="1" thickBot="1">
      <c r="A73" s="8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11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80"/>
      <c r="AU73" s="80"/>
      <c r="AV73" s="80"/>
      <c r="AW73" s="80"/>
      <c r="AX73" s="80"/>
      <c r="AY73" s="80"/>
      <c r="AZ73" s="80"/>
      <c r="BA73" s="80"/>
      <c r="BB73" s="80"/>
      <c r="BC73" s="80"/>
      <c r="BD73" s="80"/>
      <c r="BE73" s="80"/>
      <c r="BF73" s="80"/>
      <c r="BG73" s="80"/>
      <c r="BH73" s="80"/>
      <c r="BI73" s="34"/>
      <c r="BJ73" s="33"/>
      <c r="BK73" s="33"/>
      <c r="BL73" s="33"/>
      <c r="BM73" s="33"/>
      <c r="BN73" s="33"/>
      <c r="BO73" s="33"/>
      <c r="BP73" s="33"/>
      <c r="BQ73" s="33"/>
      <c r="BR73" s="10"/>
    </row>
    <row r="74" spans="1:79" ht="7.5" customHeight="1">
      <c r="A74" s="13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22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22"/>
      <c r="BI74" s="14"/>
      <c r="BJ74" s="14"/>
      <c r="BK74" s="14"/>
      <c r="BL74" s="14"/>
      <c r="BM74" s="14"/>
      <c r="BN74" s="14"/>
      <c r="BO74" s="14"/>
      <c r="BP74" s="14"/>
      <c r="BQ74" s="14"/>
      <c r="BR74" s="15"/>
    </row>
    <row r="75" spans="1:79" ht="7.5" customHeight="1">
      <c r="A75" s="8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6"/>
    </row>
    <row r="76" spans="1:79" ht="7.5" customHeight="1">
      <c r="A76" s="8"/>
      <c r="B76" s="49" t="s">
        <v>2082</v>
      </c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33"/>
      <c r="BJ76" s="33"/>
      <c r="BK76" s="33"/>
      <c r="BL76" s="33"/>
      <c r="BM76" s="33"/>
      <c r="BN76" s="33"/>
      <c r="BO76" s="33"/>
      <c r="BP76" s="33"/>
      <c r="BQ76" s="33"/>
      <c r="BR76" s="10"/>
    </row>
    <row r="77" spans="1:79" ht="7.5" customHeight="1">
      <c r="A77" s="8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33"/>
      <c r="BJ77" s="33"/>
      <c r="BK77" s="33"/>
      <c r="BL77" s="33"/>
      <c r="BM77" s="33"/>
      <c r="BN77" s="33"/>
      <c r="BO77" s="33"/>
      <c r="BP77" s="33"/>
      <c r="BQ77" s="33"/>
      <c r="BR77" s="10"/>
    </row>
    <row r="78" spans="1:79" ht="7.5" customHeight="1">
      <c r="A78" s="8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33"/>
      <c r="BJ78" s="33"/>
      <c r="BK78" s="33"/>
      <c r="BL78" s="33"/>
      <c r="BM78" s="33"/>
      <c r="BN78" s="33"/>
      <c r="BO78" s="33"/>
      <c r="BP78" s="33"/>
      <c r="BQ78" s="33"/>
      <c r="BR78" s="10"/>
    </row>
    <row r="79" spans="1:79" ht="7.5" customHeight="1">
      <c r="A79" s="8"/>
      <c r="B79" s="50" t="str">
        <f>IF(VLOOKUP($B$76,Veriler!$A:$Y,2,)&lt;&gt;"",VLOOKUP($B$76,Veriler!$A:$Y,2,),"")</f>
        <v>11 KG ÇAMAŞIR MAKİNASI</v>
      </c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33"/>
      <c r="BJ79" s="33"/>
      <c r="BK79" s="33"/>
      <c r="BL79" s="33"/>
      <c r="BM79" s="33"/>
      <c r="BN79" s="33"/>
      <c r="BO79" s="33"/>
      <c r="BP79" s="33"/>
      <c r="BQ79" s="33"/>
      <c r="BR79" s="10"/>
    </row>
    <row r="80" spans="1:79" ht="7.5" customHeight="1">
      <c r="A80" s="8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33"/>
      <c r="BJ80" s="33"/>
      <c r="BK80" s="33"/>
      <c r="BL80" s="33"/>
      <c r="BM80" s="33"/>
      <c r="BN80" s="33"/>
      <c r="BO80" s="33"/>
      <c r="BP80" s="33"/>
      <c r="BQ80" s="33"/>
      <c r="BR80" s="10"/>
    </row>
    <row r="81" spans="1:70" ht="7.5" customHeight="1">
      <c r="A81" s="8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33"/>
      <c r="BJ81" s="33"/>
      <c r="BK81" s="33"/>
      <c r="BL81" s="33"/>
      <c r="BM81" s="33"/>
      <c r="BN81" s="33"/>
      <c r="BO81" s="33"/>
      <c r="BP81" s="33"/>
      <c r="BQ81" s="33"/>
      <c r="BR81" s="10"/>
    </row>
    <row r="82" spans="1:70" ht="7.5" customHeight="1">
      <c r="A82" s="8"/>
      <c r="B82" s="52" t="str">
        <f>IF(VLOOKUP($B$76,Veriler!$A:$Y,3,)&lt;&gt;"",VLOOKUP($B$76,Veriler!$A:$Y,3,),"")</f>
        <v>23 Farklı yıkama programı</v>
      </c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33"/>
      <c r="AF82" s="52" t="str">
        <f>IF(VLOOKUP($B$76,Veriler!$A:$Y,4,)&lt;&gt;"",VLOOKUP($B$76,Veriler!$A:$Y,4,),"")</f>
        <v>A+++ Enerji Sınıfı</v>
      </c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11"/>
      <c r="BJ82" s="33"/>
      <c r="BK82" s="33"/>
      <c r="BL82" s="33"/>
      <c r="BM82" s="33"/>
      <c r="BN82" s="33"/>
      <c r="BO82" s="33"/>
      <c r="BP82" s="33"/>
      <c r="BQ82" s="33"/>
      <c r="BR82" s="10"/>
    </row>
    <row r="83" spans="1:70" ht="7.5" customHeight="1">
      <c r="A83" s="1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33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11"/>
      <c r="BJ83" s="33"/>
      <c r="BK83" s="33"/>
      <c r="BL83" s="33"/>
      <c r="BM83" s="33"/>
      <c r="BN83" s="33"/>
      <c r="BO83" s="33"/>
      <c r="BP83" s="33"/>
      <c r="BQ83" s="33"/>
      <c r="BR83" s="10"/>
    </row>
    <row r="84" spans="1:70" ht="7.5" customHeight="1">
      <c r="A84" s="8"/>
      <c r="B84" s="52" t="str">
        <f>IF(VLOOKUP($B$76,Veriler!$A:$Y,5,)&lt;&gt;"",VLOOKUP($B$76,Veriler!$A:$Y,5,),"")</f>
        <v>1200 devir sıkma devri</v>
      </c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33"/>
      <c r="AF84" s="52" t="str">
        <f>IF(VLOOKUP($B$76,Veriler!$A:$Y,6,)&lt;&gt;"",VLOOKUP($B$76,Veriler!$A:$Y,6,),"")</f>
        <v>12 dk. hızlı yıkama programı</v>
      </c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33"/>
      <c r="BJ84" s="33"/>
      <c r="BK84" s="33"/>
      <c r="BL84" s="33"/>
      <c r="BM84" s="33"/>
      <c r="BN84" s="33"/>
      <c r="BO84" s="33"/>
      <c r="BP84" s="33"/>
      <c r="BQ84" s="33"/>
      <c r="BR84" s="10"/>
    </row>
    <row r="85" spans="1:70" ht="7.5" customHeight="1">
      <c r="A85" s="8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33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33"/>
      <c r="BJ85" s="33"/>
      <c r="BK85" s="33"/>
      <c r="BL85" s="33"/>
      <c r="BM85" s="33"/>
      <c r="BN85" s="33"/>
      <c r="BO85" s="33"/>
      <c r="BP85" s="33"/>
      <c r="BQ85" s="33"/>
      <c r="BR85" s="10"/>
    </row>
    <row r="86" spans="1:70" ht="7.5" customHeight="1">
      <c r="A86" s="8"/>
      <c r="B86" s="52" t="str">
        <f>IF(VLOOKUP($B$76,Veriler!$A:$Y,7,)&lt;&gt;"",VLOOKUP($B$76,Veriler!$A:$Y,7,),"")</f>
        <v>Bumerang gövde</v>
      </c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33"/>
      <c r="AF86" s="52" t="str">
        <f>IF(VLOOKUP($B$76,Veriler!$A:$Y,8,)&lt;&gt;"",VLOOKUP($B$76,Veriler!$A:$Y,8,),"")</f>
        <v>İnci kazan</v>
      </c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33"/>
      <c r="BJ86" s="33"/>
      <c r="BK86" s="33"/>
      <c r="BL86" s="33"/>
      <c r="BM86" s="33"/>
      <c r="BN86" s="33"/>
      <c r="BO86" s="33"/>
      <c r="BP86" s="33"/>
      <c r="BQ86" s="33"/>
      <c r="BR86" s="10"/>
    </row>
    <row r="87" spans="1:70" ht="7.5" customHeight="1">
      <c r="A87" s="8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33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33"/>
      <c r="BJ87" s="33"/>
      <c r="BK87" s="33"/>
      <c r="BL87" s="33"/>
      <c r="BM87" s="33"/>
      <c r="BN87" s="33"/>
      <c r="BO87" s="33"/>
      <c r="BP87" s="33"/>
      <c r="BQ87" s="33"/>
      <c r="BR87" s="10"/>
    </row>
    <row r="88" spans="1:70" ht="7.5" customHeight="1">
      <c r="A88" s="8"/>
      <c r="B88" s="52" t="str">
        <f>IF(VLOOKUP($B$76,Veriler!$A:$Y,9,)&lt;&gt;"",VLOOKUP($B$76,Veriler!$A:$Y,9,),"")</f>
        <v>LCD Ekran</v>
      </c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33"/>
      <c r="AF88" s="52" t="str">
        <f>IF(VLOOKUP($B$76,Veriler!$A:$Y,10,)&lt;&gt;"",VLOOKUP($B$76,Veriler!$A:$Y,10,),"")</f>
        <v>Twinjet Plus teknolojisi</v>
      </c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33"/>
      <c r="BJ88" s="33"/>
      <c r="BK88" s="33"/>
      <c r="BL88" s="33"/>
      <c r="BM88" s="33"/>
      <c r="BN88" s="33"/>
      <c r="BO88" s="33"/>
      <c r="BP88" s="33"/>
      <c r="BQ88" s="33"/>
      <c r="BR88" s="10"/>
    </row>
    <row r="89" spans="1:70" ht="7.5" customHeight="1">
      <c r="A89" s="8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33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33"/>
      <c r="BJ89" s="33"/>
      <c r="BK89" s="33"/>
      <c r="BL89" s="33"/>
      <c r="BM89" s="33"/>
      <c r="BN89" s="33"/>
      <c r="BO89" s="33"/>
      <c r="BP89" s="33"/>
      <c r="BQ89" s="33"/>
      <c r="BR89" s="10"/>
    </row>
    <row r="90" spans="1:70" ht="7.5" customHeight="1">
      <c r="A90" s="8"/>
      <c r="B90" s="52" t="str">
        <f>IF(VLOOKUP($B$76,Veriler!$A:$Y,11,)&lt;&gt;"",VLOOKUP($B$76,Veriler!$A:$Y,11,),"")</f>
        <v>Alerji uzmanı programı</v>
      </c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33"/>
      <c r="AF90" s="52" t="str">
        <f>IF(VLOOKUP($B$76,Veriler!$A:$Y,12,)&lt;&gt;"",VLOOKUP($B$76,Veriler!$A:$Y,12,),"")</f>
        <v>Yorgan programı</v>
      </c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33"/>
      <c r="BJ90" s="33"/>
      <c r="BK90" s="33"/>
      <c r="BL90" s="33"/>
      <c r="BM90" s="33"/>
      <c r="BN90" s="33"/>
      <c r="BO90" s="33"/>
      <c r="BP90" s="33"/>
      <c r="BQ90" s="33"/>
      <c r="BR90" s="10"/>
    </row>
    <row r="91" spans="1:70" ht="7.5" customHeight="1">
      <c r="A91" s="8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33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33"/>
      <c r="BJ91" s="33"/>
      <c r="BK91" s="33"/>
      <c r="BL91" s="33"/>
      <c r="BM91" s="33"/>
      <c r="BN91" s="33"/>
      <c r="BO91" s="33"/>
      <c r="BP91" s="33"/>
      <c r="BQ91" s="33"/>
      <c r="BR91" s="10"/>
    </row>
    <row r="92" spans="1:70" ht="7.5" customHeight="1">
      <c r="A92" s="8"/>
      <c r="B92" s="52" t="str">
        <f>IF(VLOOKUP($B$76,Veriler!$A:$Y,13,)&lt;&gt;"",VLOOKUP($B$76,Veriler!$A:$Y,13,),"")</f>
        <v>Perde yıkama programı</v>
      </c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33"/>
      <c r="AF92" s="52" t="str">
        <f>IF(VLOOKUP($B$40,Veriler!$A:$Y,14,)&lt;&gt;"",VLOOKUP($B$40,Veriler!$A:$Y,14,),"")</f>
        <v>Yarım yük fonksiyonu</v>
      </c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33"/>
      <c r="BJ92" s="33"/>
      <c r="BK92" s="33"/>
      <c r="BL92" s="33"/>
      <c r="BM92" s="33"/>
      <c r="BN92" s="33"/>
      <c r="BO92" s="33"/>
      <c r="BP92" s="33"/>
      <c r="BQ92" s="33"/>
      <c r="BR92" s="10"/>
    </row>
    <row r="93" spans="1:70" ht="7.5" customHeight="1">
      <c r="A93" s="8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33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33"/>
      <c r="BJ93" s="33"/>
      <c r="BK93" s="33"/>
      <c r="BL93" s="33"/>
      <c r="BM93" s="33"/>
      <c r="BN93" s="33"/>
      <c r="BO93" s="33"/>
      <c r="BP93" s="33"/>
      <c r="BQ93" s="33"/>
      <c r="BR93" s="10"/>
    </row>
    <row r="94" spans="1:70" ht="7.5" customHeight="1">
      <c r="A94" s="8"/>
      <c r="B94" s="52" t="str">
        <f>IF(VLOOKUP($B$40,Veriler!$A:$Y,15,)&lt;&gt;"",VLOOKUP($B$40,Veriler!$A:$Y,15,),"")</f>
        <v>Yarım yük fonksiyonu</v>
      </c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33"/>
      <c r="AF94" s="52" t="str">
        <f>IF(VLOOKUP($B$40,Veriler!$A:$Y,16,)&lt;&gt;"",VLOOKUP($B$40,Veriler!$A:$Y,16,),"")</f>
        <v/>
      </c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33"/>
      <c r="BJ94" s="33"/>
      <c r="BK94" s="33"/>
      <c r="BL94" s="33"/>
      <c r="BM94" s="33"/>
      <c r="BN94" s="33"/>
      <c r="BO94" s="33"/>
      <c r="BP94" s="33"/>
      <c r="BQ94" s="33"/>
      <c r="BR94" s="10"/>
    </row>
    <row r="95" spans="1:70" ht="7.5" customHeight="1" thickBot="1">
      <c r="A95" s="8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33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33"/>
      <c r="BJ95" s="33"/>
      <c r="BK95" s="33"/>
      <c r="BL95" s="33"/>
      <c r="BM95" s="33"/>
      <c r="BN95" s="33"/>
      <c r="BO95" s="33"/>
      <c r="BP95" s="33"/>
      <c r="BQ95" s="33"/>
      <c r="BR95" s="10"/>
    </row>
    <row r="96" spans="1:70" ht="7.5" customHeight="1" thickBot="1">
      <c r="A96" s="8"/>
      <c r="B96" s="62" t="s">
        <v>2160</v>
      </c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4"/>
      <c r="AE96" s="34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34"/>
      <c r="BJ96" s="33"/>
      <c r="BK96" s="33"/>
      <c r="BL96" s="33"/>
      <c r="BM96" s="33"/>
      <c r="BN96" s="33"/>
      <c r="BO96" s="33"/>
      <c r="BP96" s="33"/>
      <c r="BQ96" s="33"/>
      <c r="BR96" s="10"/>
    </row>
    <row r="97" spans="1:70" ht="7.5" customHeight="1">
      <c r="A97" s="8"/>
      <c r="B97" s="65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7"/>
      <c r="AE97" s="34"/>
      <c r="AF97" s="53">
        <v>3759</v>
      </c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5"/>
      <c r="BI97" s="34"/>
      <c r="BJ97" s="33"/>
      <c r="BK97" s="33"/>
      <c r="BL97" s="33"/>
      <c r="BM97" s="33"/>
      <c r="BN97" s="33"/>
      <c r="BO97" s="33"/>
      <c r="BP97" s="33"/>
      <c r="BQ97" s="33"/>
      <c r="BR97" s="10"/>
    </row>
    <row r="98" spans="1:70" ht="7.5" customHeight="1" thickBot="1">
      <c r="A98" s="12"/>
      <c r="B98" s="68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70"/>
      <c r="AE98" s="34"/>
      <c r="AF98" s="56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  <c r="BH98" s="58"/>
      <c r="BI98" s="34"/>
      <c r="BJ98" s="33"/>
      <c r="BK98" s="33"/>
      <c r="BL98" s="33"/>
      <c r="BM98" s="33"/>
      <c r="BN98" s="33"/>
      <c r="BO98" s="33"/>
      <c r="BP98" s="33"/>
      <c r="BQ98" s="33"/>
      <c r="BR98" s="10"/>
    </row>
    <row r="99" spans="1:70" ht="7.5" customHeight="1" thickBot="1">
      <c r="A99" s="12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34"/>
      <c r="AF99" s="56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8"/>
      <c r="BI99" s="34"/>
      <c r="BJ99" s="33"/>
      <c r="BK99" s="33"/>
      <c r="BL99" s="33"/>
      <c r="BM99" s="33"/>
      <c r="BN99" s="33"/>
      <c r="BO99" s="33"/>
      <c r="BP99" s="33"/>
      <c r="BQ99" s="33"/>
      <c r="BR99" s="10"/>
    </row>
    <row r="100" spans="1:70" ht="7.5" customHeight="1">
      <c r="A100" s="8"/>
      <c r="B100" s="62" t="s">
        <v>2159</v>
      </c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4"/>
      <c r="AE100" s="21"/>
      <c r="AF100" s="56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  <c r="AT100" s="57"/>
      <c r="AU100" s="57"/>
      <c r="AV100" s="57"/>
      <c r="AW100" s="57"/>
      <c r="AX100" s="57"/>
      <c r="AY100" s="57"/>
      <c r="AZ100" s="57"/>
      <c r="BA100" s="57"/>
      <c r="BB100" s="57"/>
      <c r="BC100" s="57"/>
      <c r="BD100" s="57"/>
      <c r="BE100" s="57"/>
      <c r="BF100" s="57"/>
      <c r="BG100" s="57"/>
      <c r="BH100" s="58"/>
      <c r="BI100" s="34"/>
      <c r="BJ100" s="33"/>
      <c r="BK100" s="33"/>
      <c r="BL100" s="33"/>
      <c r="BM100" s="33"/>
      <c r="BN100" s="33"/>
      <c r="BO100" s="33"/>
      <c r="BP100" s="33"/>
      <c r="BQ100" s="33"/>
      <c r="BR100" s="10"/>
    </row>
    <row r="101" spans="1:70" ht="7.5" customHeight="1" thickBot="1">
      <c r="A101" s="8"/>
      <c r="B101" s="65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7"/>
      <c r="AE101" s="21"/>
      <c r="AF101" s="59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0"/>
      <c r="BD101" s="60"/>
      <c r="BE101" s="60"/>
      <c r="BF101" s="60"/>
      <c r="BG101" s="60"/>
      <c r="BH101" s="61"/>
      <c r="BI101" s="34"/>
      <c r="BJ101" s="33"/>
      <c r="BK101" s="33"/>
      <c r="BL101" s="33"/>
      <c r="BM101" s="33"/>
      <c r="BN101" s="33"/>
      <c r="BO101" s="33"/>
      <c r="BP101" s="33"/>
      <c r="BQ101" s="33"/>
      <c r="BR101" s="10"/>
    </row>
    <row r="102" spans="1:70" ht="7.5" customHeight="1" thickBot="1">
      <c r="A102" s="8"/>
      <c r="B102" s="68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70"/>
      <c r="AE102" s="21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4"/>
      <c r="BI102" s="34"/>
      <c r="BJ102" s="33"/>
      <c r="BK102" s="33"/>
      <c r="BL102" s="33"/>
      <c r="BM102" s="33"/>
      <c r="BN102" s="33"/>
      <c r="BO102" s="33"/>
      <c r="BP102" s="33"/>
      <c r="BQ102" s="33"/>
      <c r="BR102" s="10"/>
    </row>
    <row r="103" spans="1:70" ht="7.5" customHeight="1" thickBot="1">
      <c r="A103" s="8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21"/>
      <c r="AF103" s="71" t="s">
        <v>2105</v>
      </c>
      <c r="AG103" s="71"/>
      <c r="AH103" s="71"/>
      <c r="AI103" s="71"/>
      <c r="AJ103" s="71"/>
      <c r="AK103" s="71"/>
      <c r="AL103" s="71"/>
      <c r="AM103" s="71"/>
      <c r="AN103" s="71"/>
      <c r="AO103" s="74">
        <v>2999</v>
      </c>
      <c r="AP103" s="74"/>
      <c r="AQ103" s="74"/>
      <c r="AR103" s="74"/>
      <c r="AS103" s="74"/>
      <c r="AT103" s="74"/>
      <c r="AU103" s="74"/>
      <c r="AV103" s="74"/>
      <c r="AW103" s="74"/>
      <c r="AX103" s="74"/>
      <c r="AY103" s="74"/>
      <c r="AZ103" s="74"/>
      <c r="BA103" s="74"/>
      <c r="BB103" s="74"/>
      <c r="BC103" s="74"/>
      <c r="BD103" s="74"/>
      <c r="BE103" s="74"/>
      <c r="BF103" s="74"/>
      <c r="BG103" s="74"/>
      <c r="BH103" s="74"/>
      <c r="BI103" s="34"/>
      <c r="BJ103" s="33"/>
      <c r="BK103" s="33"/>
      <c r="BL103" s="33"/>
      <c r="BM103" s="33"/>
      <c r="BN103" s="33"/>
      <c r="BO103" s="33"/>
      <c r="BP103" s="33"/>
      <c r="BQ103" s="33"/>
      <c r="BR103" s="10"/>
    </row>
    <row r="104" spans="1:70" ht="7.5" customHeight="1">
      <c r="A104" s="8"/>
      <c r="B104" s="81" t="s">
        <v>2161</v>
      </c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3"/>
      <c r="AE104" s="21"/>
      <c r="AF104" s="72"/>
      <c r="AG104" s="72"/>
      <c r="AH104" s="72"/>
      <c r="AI104" s="72"/>
      <c r="AJ104" s="72"/>
      <c r="AK104" s="72"/>
      <c r="AL104" s="72"/>
      <c r="AM104" s="72"/>
      <c r="AN104" s="72"/>
      <c r="AO104" s="75"/>
      <c r="AP104" s="75"/>
      <c r="AQ104" s="75"/>
      <c r="AR104" s="75"/>
      <c r="AS104" s="75"/>
      <c r="AT104" s="75"/>
      <c r="AU104" s="75"/>
      <c r="AV104" s="75"/>
      <c r="AW104" s="75"/>
      <c r="AX104" s="75"/>
      <c r="AY104" s="75"/>
      <c r="AZ104" s="75"/>
      <c r="BA104" s="75"/>
      <c r="BB104" s="75"/>
      <c r="BC104" s="75"/>
      <c r="BD104" s="75"/>
      <c r="BE104" s="75"/>
      <c r="BF104" s="75"/>
      <c r="BG104" s="75"/>
      <c r="BH104" s="75"/>
      <c r="BI104" s="34"/>
      <c r="BJ104" s="33"/>
      <c r="BK104" s="33"/>
      <c r="BL104" s="33"/>
      <c r="BM104" s="33"/>
      <c r="BN104" s="33"/>
      <c r="BO104" s="33"/>
      <c r="BP104" s="33"/>
      <c r="BQ104" s="33"/>
      <c r="BR104" s="10"/>
    </row>
    <row r="105" spans="1:70" ht="7.5" customHeight="1">
      <c r="A105" s="8"/>
      <c r="B105" s="84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  <c r="AD105" s="86"/>
      <c r="AE105" s="21"/>
      <c r="AF105" s="72"/>
      <c r="AG105" s="72"/>
      <c r="AH105" s="72"/>
      <c r="AI105" s="72"/>
      <c r="AJ105" s="72"/>
      <c r="AK105" s="72"/>
      <c r="AL105" s="72"/>
      <c r="AM105" s="72"/>
      <c r="AN105" s="72"/>
      <c r="AO105" s="75"/>
      <c r="AP105" s="75"/>
      <c r="AQ105" s="75"/>
      <c r="AR105" s="75"/>
      <c r="AS105" s="75"/>
      <c r="AT105" s="75"/>
      <c r="AU105" s="75"/>
      <c r="AV105" s="75"/>
      <c r="AW105" s="75"/>
      <c r="AX105" s="75"/>
      <c r="AY105" s="75"/>
      <c r="AZ105" s="75"/>
      <c r="BA105" s="75"/>
      <c r="BB105" s="75"/>
      <c r="BC105" s="75"/>
      <c r="BD105" s="75"/>
      <c r="BE105" s="75"/>
      <c r="BF105" s="75"/>
      <c r="BG105" s="75"/>
      <c r="BH105" s="75"/>
      <c r="BI105" s="34"/>
      <c r="BJ105" s="33"/>
      <c r="BK105" s="33"/>
      <c r="BL105" s="33"/>
      <c r="BM105" s="33"/>
      <c r="BN105" s="33"/>
      <c r="BO105" s="33"/>
      <c r="BP105" s="33"/>
      <c r="BQ105" s="33"/>
      <c r="BR105" s="10"/>
    </row>
    <row r="106" spans="1:70" ht="7.5" customHeight="1" thickBot="1">
      <c r="A106" s="8"/>
      <c r="B106" s="87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9"/>
      <c r="AE106" s="21"/>
      <c r="AF106" s="72"/>
      <c r="AG106" s="72"/>
      <c r="AH106" s="72"/>
      <c r="AI106" s="72"/>
      <c r="AJ106" s="72"/>
      <c r="AK106" s="72"/>
      <c r="AL106" s="72"/>
      <c r="AM106" s="72"/>
      <c r="AN106" s="72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  <c r="AY106" s="75"/>
      <c r="AZ106" s="75"/>
      <c r="BA106" s="75"/>
      <c r="BB106" s="75"/>
      <c r="BC106" s="75"/>
      <c r="BD106" s="75"/>
      <c r="BE106" s="75"/>
      <c r="BF106" s="75"/>
      <c r="BG106" s="75"/>
      <c r="BH106" s="75"/>
      <c r="BI106" s="34"/>
      <c r="BJ106" s="33"/>
      <c r="BK106" s="33"/>
      <c r="BL106" s="33"/>
      <c r="BM106" s="33"/>
      <c r="BN106" s="33"/>
      <c r="BO106" s="33"/>
      <c r="BP106" s="33"/>
      <c r="BQ106" s="33"/>
      <c r="BR106" s="10"/>
    </row>
    <row r="107" spans="1:70" ht="7.5" customHeight="1" thickBot="1">
      <c r="A107" s="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21"/>
      <c r="AF107" s="73"/>
      <c r="AG107" s="73"/>
      <c r="AH107" s="73"/>
      <c r="AI107" s="73"/>
      <c r="AJ107" s="73"/>
      <c r="AK107" s="73"/>
      <c r="AL107" s="73"/>
      <c r="AM107" s="73"/>
      <c r="AN107" s="73"/>
      <c r="AO107" s="76"/>
      <c r="AP107" s="76"/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  <c r="BH107" s="76"/>
      <c r="BI107" s="34"/>
      <c r="BJ107" s="33"/>
      <c r="BK107" s="33"/>
      <c r="BL107" s="33"/>
      <c r="BM107" s="33"/>
      <c r="BN107" s="33"/>
      <c r="BO107" s="33"/>
      <c r="BP107" s="33"/>
      <c r="BQ107" s="33"/>
      <c r="BR107" s="10"/>
    </row>
    <row r="108" spans="1:70" ht="7.5" customHeight="1">
      <c r="A108" s="8"/>
      <c r="B108" s="90" t="s">
        <v>2104</v>
      </c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11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77">
        <f t="shared" ref="AF108" si="1">AF36</f>
        <v>43447</v>
      </c>
      <c r="AG108" s="77"/>
      <c r="AH108" s="77"/>
      <c r="AI108" s="77"/>
      <c r="AJ108" s="77"/>
      <c r="AK108" s="77"/>
      <c r="AL108" s="77"/>
      <c r="AM108" s="77"/>
      <c r="AN108" s="77"/>
      <c r="AO108" s="77"/>
      <c r="AP108" s="77"/>
      <c r="AQ108" s="77"/>
      <c r="AR108" s="77"/>
      <c r="AS108" s="77"/>
      <c r="AT108" s="79">
        <v>20219156</v>
      </c>
      <c r="AU108" s="79"/>
      <c r="AV108" s="79"/>
      <c r="AW108" s="79"/>
      <c r="AX108" s="79"/>
      <c r="AY108" s="79"/>
      <c r="AZ108" s="79"/>
      <c r="BA108" s="79"/>
      <c r="BB108" s="79"/>
      <c r="BC108" s="79"/>
      <c r="BD108" s="79"/>
      <c r="BE108" s="79"/>
      <c r="BF108" s="79"/>
      <c r="BG108" s="79"/>
      <c r="BH108" s="79"/>
      <c r="BI108" s="34"/>
      <c r="BJ108" s="33"/>
      <c r="BK108" s="33"/>
      <c r="BL108" s="33"/>
      <c r="BM108" s="33"/>
      <c r="BN108" s="33"/>
      <c r="BO108" s="33"/>
      <c r="BP108" s="33"/>
      <c r="BQ108" s="33"/>
      <c r="BR108" s="10"/>
    </row>
    <row r="109" spans="1:70" ht="7.5" customHeight="1" thickBot="1">
      <c r="A109" s="8"/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11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78"/>
      <c r="AG109" s="78"/>
      <c r="AH109" s="78"/>
      <c r="AI109" s="78"/>
      <c r="AJ109" s="78"/>
      <c r="AK109" s="78"/>
      <c r="AL109" s="78"/>
      <c r="AM109" s="78"/>
      <c r="AN109" s="78"/>
      <c r="AO109" s="78"/>
      <c r="AP109" s="78"/>
      <c r="AQ109" s="78"/>
      <c r="AR109" s="78"/>
      <c r="AS109" s="78"/>
      <c r="AT109" s="80"/>
      <c r="AU109" s="80"/>
      <c r="AV109" s="80"/>
      <c r="AW109" s="80"/>
      <c r="AX109" s="80"/>
      <c r="AY109" s="80"/>
      <c r="AZ109" s="80"/>
      <c r="BA109" s="80"/>
      <c r="BB109" s="80"/>
      <c r="BC109" s="80"/>
      <c r="BD109" s="80"/>
      <c r="BE109" s="80"/>
      <c r="BF109" s="80"/>
      <c r="BG109" s="80"/>
      <c r="BH109" s="80"/>
      <c r="BI109" s="34"/>
      <c r="BJ109" s="33"/>
      <c r="BK109" s="33"/>
      <c r="BL109" s="33"/>
      <c r="BM109" s="33"/>
      <c r="BN109" s="33"/>
      <c r="BO109" s="33"/>
      <c r="BP109" s="33"/>
      <c r="BQ109" s="33"/>
      <c r="BR109" s="10"/>
    </row>
    <row r="110" spans="1:70" ht="7.5" customHeight="1">
      <c r="A110" s="13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22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22"/>
      <c r="BI110" s="14"/>
      <c r="BJ110" s="14"/>
      <c r="BK110" s="14"/>
      <c r="BL110" s="14"/>
      <c r="BM110" s="14"/>
      <c r="BN110" s="14"/>
      <c r="BO110" s="14"/>
      <c r="BP110" s="14"/>
      <c r="BQ110" s="14"/>
      <c r="BR110" s="15"/>
    </row>
  </sheetData>
  <mergeCells count="75">
    <mergeCell ref="B100:AD102"/>
    <mergeCell ref="B104:AD106"/>
    <mergeCell ref="B108:O109"/>
    <mergeCell ref="B36:O37"/>
    <mergeCell ref="B58:AD59"/>
    <mergeCell ref="B68:AD70"/>
    <mergeCell ref="B72:O73"/>
    <mergeCell ref="B76:BH78"/>
    <mergeCell ref="B79:BH81"/>
    <mergeCell ref="B82:AD83"/>
    <mergeCell ref="AF82:BH83"/>
    <mergeCell ref="B84:AD85"/>
    <mergeCell ref="AF84:BH85"/>
    <mergeCell ref="AF36:AS37"/>
    <mergeCell ref="AT36:BH37"/>
    <mergeCell ref="B32:AD34"/>
    <mergeCell ref="B60:AD62"/>
    <mergeCell ref="B64:AD66"/>
    <mergeCell ref="B40:BH42"/>
    <mergeCell ref="AF31:AN35"/>
    <mergeCell ref="AO31:BH35"/>
    <mergeCell ref="B43:BH45"/>
    <mergeCell ref="B48:AD49"/>
    <mergeCell ref="AF48:BH49"/>
    <mergeCell ref="B50:AD51"/>
    <mergeCell ref="AF50:BH51"/>
    <mergeCell ref="B46:AD47"/>
    <mergeCell ref="AF46:BH47"/>
    <mergeCell ref="B52:AD53"/>
    <mergeCell ref="B4:BH6"/>
    <mergeCell ref="B7:BH9"/>
    <mergeCell ref="B10:AD11"/>
    <mergeCell ref="AF10:BH11"/>
    <mergeCell ref="B12:AD13"/>
    <mergeCell ref="AF12:BH13"/>
    <mergeCell ref="B14:AD15"/>
    <mergeCell ref="AF14:BH15"/>
    <mergeCell ref="B16:AD17"/>
    <mergeCell ref="AF16:BH17"/>
    <mergeCell ref="B18:AD19"/>
    <mergeCell ref="AF18:BH19"/>
    <mergeCell ref="B20:AD21"/>
    <mergeCell ref="AF20:BH21"/>
    <mergeCell ref="B22:AD23"/>
    <mergeCell ref="AF22:BH23"/>
    <mergeCell ref="AF25:BH29"/>
    <mergeCell ref="B24:AD26"/>
    <mergeCell ref="B28:AD30"/>
    <mergeCell ref="AF52:BH53"/>
    <mergeCell ref="B54:AD55"/>
    <mergeCell ref="AF54:BH55"/>
    <mergeCell ref="B56:AD57"/>
    <mergeCell ref="AF56:BH57"/>
    <mergeCell ref="AF58:BH59"/>
    <mergeCell ref="AF61:BH65"/>
    <mergeCell ref="AF67:AN71"/>
    <mergeCell ref="AO67:BH71"/>
    <mergeCell ref="AF72:AS73"/>
    <mergeCell ref="AT72:BH73"/>
    <mergeCell ref="AF103:AN107"/>
    <mergeCell ref="AO103:BH107"/>
    <mergeCell ref="AF108:AS109"/>
    <mergeCell ref="AT108:BH109"/>
    <mergeCell ref="B86:AD87"/>
    <mergeCell ref="AF86:BH87"/>
    <mergeCell ref="B88:AD89"/>
    <mergeCell ref="AF88:BH89"/>
    <mergeCell ref="B90:AD91"/>
    <mergeCell ref="AF90:BH91"/>
    <mergeCell ref="AF97:BH101"/>
    <mergeCell ref="B92:AD93"/>
    <mergeCell ref="AF92:BH93"/>
    <mergeCell ref="B94:AD95"/>
    <mergeCell ref="AF94:BH95"/>
    <mergeCell ref="B96:AD98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ayfa6"/>
  <dimension ref="A1:XFD1748"/>
  <sheetViews>
    <sheetView topLeftCell="A463" workbookViewId="0">
      <pane xSplit="1" topLeftCell="B1" activePane="topRight" state="frozen"/>
      <selection activeCell="A102" sqref="A102"/>
      <selection pane="topRight" activeCell="A540" sqref="A540"/>
    </sheetView>
  </sheetViews>
  <sheetFormatPr defaultRowHeight="15"/>
  <cols>
    <col min="1" max="1" width="28.5703125" customWidth="1"/>
    <col min="2" max="2" width="42.85546875" customWidth="1"/>
    <col min="3" max="3" width="41.140625" bestFit="1" customWidth="1"/>
    <col min="4" max="24" width="35.7109375" customWidth="1"/>
  </cols>
  <sheetData>
    <row r="1" spans="1:27 16384:16384" s="2" customFormat="1">
      <c r="A1" s="16" t="s">
        <v>1</v>
      </c>
      <c r="B1" s="16" t="s">
        <v>2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XFD1" s="2">
        <v>3637</v>
      </c>
    </row>
    <row r="2" spans="1:27 16384:16384">
      <c r="A2" s="16" t="s">
        <v>1</v>
      </c>
      <c r="B2" s="16" t="s">
        <v>2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2"/>
      <c r="XFD2">
        <v>2883</v>
      </c>
    </row>
    <row r="3" spans="1:27 16384:16384">
      <c r="A3" s="17" t="s">
        <v>0</v>
      </c>
      <c r="B3" s="17" t="s">
        <v>71</v>
      </c>
      <c r="C3" s="17" t="s">
        <v>3</v>
      </c>
      <c r="D3" s="17" t="s">
        <v>4</v>
      </c>
      <c r="E3" s="17" t="s">
        <v>5</v>
      </c>
      <c r="F3" s="17" t="s">
        <v>12</v>
      </c>
      <c r="G3" s="17" t="s">
        <v>13</v>
      </c>
      <c r="H3" s="17" t="s">
        <v>6</v>
      </c>
      <c r="I3" s="17" t="s">
        <v>21</v>
      </c>
      <c r="J3" s="17" t="s">
        <v>14</v>
      </c>
      <c r="K3" s="17" t="s">
        <v>16</v>
      </c>
      <c r="L3" s="17" t="s">
        <v>18</v>
      </c>
      <c r="M3" s="17" t="s">
        <v>15</v>
      </c>
      <c r="N3" s="17" t="s">
        <v>8</v>
      </c>
      <c r="O3" s="17" t="s">
        <v>19</v>
      </c>
      <c r="P3" s="17" t="s">
        <v>9</v>
      </c>
      <c r="Q3" s="17" t="s">
        <v>17</v>
      </c>
      <c r="R3" s="17" t="s">
        <v>20</v>
      </c>
      <c r="S3" s="17" t="s">
        <v>1690</v>
      </c>
      <c r="T3" s="17" t="s">
        <v>22</v>
      </c>
      <c r="U3" s="17" t="s">
        <v>23</v>
      </c>
      <c r="V3" s="17" t="s">
        <v>10</v>
      </c>
      <c r="W3" s="17" t="s">
        <v>24</v>
      </c>
      <c r="X3" s="17" t="s">
        <v>11</v>
      </c>
      <c r="Y3" s="17">
        <v>3999</v>
      </c>
      <c r="XFD3">
        <f>XFD1-XFD2</f>
        <v>754</v>
      </c>
    </row>
    <row r="4" spans="1:27 16384:16384">
      <c r="A4" s="17" t="s">
        <v>7</v>
      </c>
      <c r="B4" s="17" t="s">
        <v>37</v>
      </c>
      <c r="C4" s="17" t="s">
        <v>25</v>
      </c>
      <c r="D4" s="17" t="s">
        <v>4</v>
      </c>
      <c r="E4" s="17" t="s">
        <v>26</v>
      </c>
      <c r="F4" s="17" t="s">
        <v>27</v>
      </c>
      <c r="G4" s="17" t="s">
        <v>13</v>
      </c>
      <c r="H4" s="17" t="s">
        <v>6</v>
      </c>
      <c r="I4" s="17" t="s">
        <v>31</v>
      </c>
      <c r="J4" s="17" t="s">
        <v>14</v>
      </c>
      <c r="K4" s="17" t="s">
        <v>28</v>
      </c>
      <c r="L4" s="17" t="s">
        <v>18</v>
      </c>
      <c r="M4" s="17" t="s">
        <v>15</v>
      </c>
      <c r="N4" s="17" t="s">
        <v>8</v>
      </c>
      <c r="O4" s="17" t="s">
        <v>19</v>
      </c>
      <c r="P4" s="17" t="s">
        <v>9</v>
      </c>
      <c r="Q4" s="17" t="s">
        <v>17</v>
      </c>
      <c r="R4" s="17" t="s">
        <v>29</v>
      </c>
      <c r="S4" s="17" t="s">
        <v>30</v>
      </c>
      <c r="T4" s="17" t="s">
        <v>32</v>
      </c>
      <c r="U4" s="17" t="s">
        <v>10</v>
      </c>
      <c r="V4" s="17" t="s">
        <v>33</v>
      </c>
      <c r="W4" s="17" t="s">
        <v>34</v>
      </c>
      <c r="X4" s="17"/>
      <c r="Y4" s="17">
        <v>3249</v>
      </c>
      <c r="XFD4">
        <f>XFD2+(XFD3/2)</f>
        <v>3260</v>
      </c>
    </row>
    <row r="5" spans="1:27 16384:16384">
      <c r="A5" s="17" t="s">
        <v>35</v>
      </c>
      <c r="B5" s="17" t="s">
        <v>38</v>
      </c>
      <c r="C5" s="17" t="s">
        <v>25</v>
      </c>
      <c r="D5" s="17" t="s">
        <v>4</v>
      </c>
      <c r="E5" s="17" t="s">
        <v>5</v>
      </c>
      <c r="F5" s="17" t="s">
        <v>27</v>
      </c>
      <c r="G5" s="17" t="s">
        <v>13</v>
      </c>
      <c r="H5" s="17" t="s">
        <v>6</v>
      </c>
      <c r="I5" s="17" t="s">
        <v>31</v>
      </c>
      <c r="J5" s="17" t="s">
        <v>14</v>
      </c>
      <c r="K5" s="17" t="s">
        <v>28</v>
      </c>
      <c r="L5" s="17" t="s">
        <v>18</v>
      </c>
      <c r="M5" s="17" t="s">
        <v>15</v>
      </c>
      <c r="N5" s="17" t="s">
        <v>8</v>
      </c>
      <c r="O5" s="17" t="s">
        <v>19</v>
      </c>
      <c r="P5" s="17" t="s">
        <v>9</v>
      </c>
      <c r="Q5" s="17" t="s">
        <v>29</v>
      </c>
      <c r="R5" s="17" t="s">
        <v>30</v>
      </c>
      <c r="S5" s="17" t="s">
        <v>32</v>
      </c>
      <c r="T5" s="17" t="s">
        <v>10</v>
      </c>
      <c r="U5" s="17" t="s">
        <v>33</v>
      </c>
      <c r="V5" s="17" t="s">
        <v>39</v>
      </c>
      <c r="W5" s="17"/>
      <c r="X5" s="17"/>
      <c r="Y5" s="17">
        <v>2759</v>
      </c>
    </row>
    <row r="6" spans="1:27 16384:16384">
      <c r="A6" s="17" t="s">
        <v>36</v>
      </c>
      <c r="B6" s="17" t="s">
        <v>38</v>
      </c>
      <c r="C6" s="17" t="s">
        <v>25</v>
      </c>
      <c r="D6" s="17" t="s">
        <v>4</v>
      </c>
      <c r="E6" s="17" t="s">
        <v>5</v>
      </c>
      <c r="F6" s="17" t="s">
        <v>27</v>
      </c>
      <c r="G6" s="17" t="s">
        <v>13</v>
      </c>
      <c r="H6" s="17" t="s">
        <v>6</v>
      </c>
      <c r="I6" s="17" t="s">
        <v>31</v>
      </c>
      <c r="J6" s="17" t="s">
        <v>14</v>
      </c>
      <c r="K6" s="17" t="s">
        <v>28</v>
      </c>
      <c r="L6" s="17" t="s">
        <v>18</v>
      </c>
      <c r="M6" s="17" t="s">
        <v>15</v>
      </c>
      <c r="N6" s="17" t="s">
        <v>8</v>
      </c>
      <c r="O6" s="17" t="s">
        <v>19</v>
      </c>
      <c r="P6" s="17" t="s">
        <v>9</v>
      </c>
      <c r="Q6" s="17" t="s">
        <v>29</v>
      </c>
      <c r="R6" s="17" t="s">
        <v>30</v>
      </c>
      <c r="S6" s="17" t="s">
        <v>32</v>
      </c>
      <c r="T6" s="17" t="s">
        <v>10</v>
      </c>
      <c r="U6" s="17" t="s">
        <v>33</v>
      </c>
      <c r="V6" s="17" t="s">
        <v>39</v>
      </c>
      <c r="W6" s="17"/>
      <c r="X6" s="17"/>
      <c r="Y6" s="17">
        <v>2759</v>
      </c>
    </row>
    <row r="7" spans="1:27 16384:16384">
      <c r="A7" s="17" t="s">
        <v>40</v>
      </c>
      <c r="B7" s="17" t="s">
        <v>72</v>
      </c>
      <c r="C7" s="17" t="s">
        <v>25</v>
      </c>
      <c r="D7" s="17" t="s">
        <v>4</v>
      </c>
      <c r="E7" s="17" t="s">
        <v>42</v>
      </c>
      <c r="F7" s="17" t="s">
        <v>27</v>
      </c>
      <c r="G7" s="17" t="s">
        <v>13</v>
      </c>
      <c r="H7" s="17" t="s">
        <v>6</v>
      </c>
      <c r="I7" s="17" t="s">
        <v>31</v>
      </c>
      <c r="J7" s="17" t="s">
        <v>14</v>
      </c>
      <c r="K7" s="17" t="s">
        <v>28</v>
      </c>
      <c r="L7" s="17" t="s">
        <v>18</v>
      </c>
      <c r="M7" s="17" t="s">
        <v>15</v>
      </c>
      <c r="N7" s="17" t="s">
        <v>8</v>
      </c>
      <c r="O7" s="17" t="s">
        <v>19</v>
      </c>
      <c r="P7" s="17" t="s">
        <v>9</v>
      </c>
      <c r="Q7" s="17" t="s">
        <v>29</v>
      </c>
      <c r="R7" s="17" t="s">
        <v>30</v>
      </c>
      <c r="S7" s="17" t="s">
        <v>32</v>
      </c>
      <c r="T7" s="17" t="s">
        <v>10</v>
      </c>
      <c r="U7" s="17" t="s">
        <v>33</v>
      </c>
      <c r="V7" s="17" t="s">
        <v>39</v>
      </c>
      <c r="W7" s="17"/>
      <c r="X7" s="17"/>
      <c r="Y7" s="17">
        <v>2499</v>
      </c>
    </row>
    <row r="8" spans="1:27 16384:16384">
      <c r="A8" s="17" t="s">
        <v>41</v>
      </c>
      <c r="B8" s="17" t="s">
        <v>72</v>
      </c>
      <c r="C8" s="17" t="s">
        <v>25</v>
      </c>
      <c r="D8" s="17" t="s">
        <v>4</v>
      </c>
      <c r="E8" s="17" t="s">
        <v>42</v>
      </c>
      <c r="F8" s="17" t="s">
        <v>27</v>
      </c>
      <c r="G8" s="17" t="s">
        <v>13</v>
      </c>
      <c r="H8" s="17" t="s">
        <v>6</v>
      </c>
      <c r="I8" s="17" t="s">
        <v>31</v>
      </c>
      <c r="J8" s="17" t="s">
        <v>14</v>
      </c>
      <c r="K8" s="17" t="s">
        <v>28</v>
      </c>
      <c r="L8" s="17" t="s">
        <v>18</v>
      </c>
      <c r="M8" s="17" t="s">
        <v>15</v>
      </c>
      <c r="N8" s="17" t="s">
        <v>8</v>
      </c>
      <c r="O8" s="17" t="s">
        <v>19</v>
      </c>
      <c r="P8" s="17" t="s">
        <v>9</v>
      </c>
      <c r="Q8" s="17" t="s">
        <v>29</v>
      </c>
      <c r="R8" s="17" t="s">
        <v>30</v>
      </c>
      <c r="S8" s="17" t="s">
        <v>32</v>
      </c>
      <c r="T8" s="17" t="s">
        <v>10</v>
      </c>
      <c r="U8" s="17" t="s">
        <v>33</v>
      </c>
      <c r="V8" s="17" t="s">
        <v>39</v>
      </c>
      <c r="W8" s="17"/>
      <c r="X8" s="17"/>
      <c r="Y8" s="17">
        <v>2499</v>
      </c>
    </row>
    <row r="9" spans="1:27 16384:16384">
      <c r="A9" s="17" t="s">
        <v>43</v>
      </c>
      <c r="B9" s="17" t="s">
        <v>73</v>
      </c>
      <c r="C9" s="17" t="s">
        <v>45</v>
      </c>
      <c r="D9" s="17" t="s">
        <v>4</v>
      </c>
      <c r="E9" s="17" t="s">
        <v>5</v>
      </c>
      <c r="F9" s="17" t="s">
        <v>27</v>
      </c>
      <c r="G9" s="17" t="s">
        <v>13</v>
      </c>
      <c r="H9" s="17" t="s">
        <v>6</v>
      </c>
      <c r="I9" s="17" t="s">
        <v>31</v>
      </c>
      <c r="J9" s="17" t="s">
        <v>46</v>
      </c>
      <c r="K9" s="17" t="s">
        <v>47</v>
      </c>
      <c r="L9" s="17" t="s">
        <v>18</v>
      </c>
      <c r="M9" s="17" t="s">
        <v>8</v>
      </c>
      <c r="N9" s="17" t="s">
        <v>19</v>
      </c>
      <c r="O9" s="17" t="s">
        <v>48</v>
      </c>
      <c r="P9" s="17" t="s">
        <v>49</v>
      </c>
      <c r="Q9" s="17"/>
      <c r="R9" s="17"/>
      <c r="S9" s="17"/>
      <c r="T9" s="17"/>
      <c r="U9" s="17"/>
      <c r="V9" s="17"/>
      <c r="W9" s="17"/>
      <c r="X9" s="17"/>
      <c r="Y9" s="17">
        <v>2799</v>
      </c>
      <c r="AA9" s="3"/>
    </row>
    <row r="10" spans="1:27 16384:16384">
      <c r="A10" s="17" t="s">
        <v>44</v>
      </c>
      <c r="B10" s="17" t="s">
        <v>73</v>
      </c>
      <c r="C10" s="17" t="s">
        <v>45</v>
      </c>
      <c r="D10" s="17" t="s">
        <v>4</v>
      </c>
      <c r="E10" s="17" t="s">
        <v>5</v>
      </c>
      <c r="F10" s="17" t="s">
        <v>27</v>
      </c>
      <c r="G10" s="17" t="s">
        <v>13</v>
      </c>
      <c r="H10" s="17" t="s">
        <v>6</v>
      </c>
      <c r="I10" s="17" t="s">
        <v>31</v>
      </c>
      <c r="J10" s="17" t="s">
        <v>46</v>
      </c>
      <c r="K10" s="17" t="s">
        <v>47</v>
      </c>
      <c r="L10" s="17" t="s">
        <v>18</v>
      </c>
      <c r="M10" s="17" t="s">
        <v>8</v>
      </c>
      <c r="N10" s="17" t="s">
        <v>19</v>
      </c>
      <c r="O10" s="17" t="s">
        <v>48</v>
      </c>
      <c r="P10" s="17" t="s">
        <v>49</v>
      </c>
      <c r="Q10" s="17"/>
      <c r="R10" s="17"/>
      <c r="S10" s="17"/>
      <c r="T10" s="17"/>
      <c r="U10" s="17"/>
      <c r="V10" s="17"/>
      <c r="W10" s="17"/>
      <c r="X10" s="17"/>
      <c r="Y10" s="17">
        <v>2799</v>
      </c>
    </row>
    <row r="11" spans="1:27 16384:16384">
      <c r="A11" s="17" t="s">
        <v>50</v>
      </c>
      <c r="B11" s="17" t="s">
        <v>74</v>
      </c>
      <c r="C11" s="17" t="s">
        <v>45</v>
      </c>
      <c r="D11" s="17" t="s">
        <v>4</v>
      </c>
      <c r="E11" s="17" t="s">
        <v>52</v>
      </c>
      <c r="F11" s="17" t="s">
        <v>27</v>
      </c>
      <c r="G11" s="17" t="s">
        <v>13</v>
      </c>
      <c r="H11" s="17" t="s">
        <v>6</v>
      </c>
      <c r="I11" s="17" t="s">
        <v>31</v>
      </c>
      <c r="J11" s="17" t="s">
        <v>46</v>
      </c>
      <c r="K11" s="17" t="s">
        <v>47</v>
      </c>
      <c r="L11" s="17" t="s">
        <v>18</v>
      </c>
      <c r="M11" s="17" t="s">
        <v>8</v>
      </c>
      <c r="N11" s="17" t="s">
        <v>19</v>
      </c>
      <c r="O11" s="17" t="s">
        <v>48</v>
      </c>
      <c r="P11" s="17" t="s">
        <v>49</v>
      </c>
      <c r="Q11" s="17"/>
      <c r="R11" s="17"/>
      <c r="S11" s="17"/>
      <c r="T11" s="17"/>
      <c r="U11" s="17"/>
      <c r="V11" s="17"/>
      <c r="W11" s="17"/>
      <c r="X11" s="17"/>
      <c r="Y11" s="17">
        <v>2799</v>
      </c>
    </row>
    <row r="12" spans="1:27 16384:16384">
      <c r="A12" s="17" t="s">
        <v>51</v>
      </c>
      <c r="B12" s="17" t="s">
        <v>74</v>
      </c>
      <c r="C12" s="17" t="s">
        <v>45</v>
      </c>
      <c r="D12" s="17" t="s">
        <v>4</v>
      </c>
      <c r="E12" s="17" t="s">
        <v>52</v>
      </c>
      <c r="F12" s="17" t="s">
        <v>27</v>
      </c>
      <c r="G12" s="17" t="s">
        <v>13</v>
      </c>
      <c r="H12" s="17" t="s">
        <v>6</v>
      </c>
      <c r="I12" s="17" t="s">
        <v>31</v>
      </c>
      <c r="J12" s="17" t="s">
        <v>46</v>
      </c>
      <c r="K12" s="17" t="s">
        <v>47</v>
      </c>
      <c r="L12" s="17" t="s">
        <v>18</v>
      </c>
      <c r="M12" s="17" t="s">
        <v>8</v>
      </c>
      <c r="N12" s="17" t="s">
        <v>19</v>
      </c>
      <c r="O12" s="17" t="s">
        <v>48</v>
      </c>
      <c r="P12" s="17" t="s">
        <v>49</v>
      </c>
      <c r="Q12" s="17"/>
      <c r="R12" s="17"/>
      <c r="S12" s="17"/>
      <c r="T12" s="17"/>
      <c r="U12" s="17"/>
      <c r="V12" s="17"/>
      <c r="W12" s="17"/>
      <c r="X12" s="17"/>
      <c r="Y12" s="17">
        <v>2799</v>
      </c>
      <c r="AA12" s="3"/>
    </row>
    <row r="13" spans="1:27 16384:16384">
      <c r="A13" s="17" t="s">
        <v>54</v>
      </c>
      <c r="B13" s="17" t="s">
        <v>75</v>
      </c>
      <c r="C13" s="17" t="s">
        <v>55</v>
      </c>
      <c r="D13" s="17" t="s">
        <v>4</v>
      </c>
      <c r="E13" s="17" t="s">
        <v>52</v>
      </c>
      <c r="F13" s="17" t="s">
        <v>27</v>
      </c>
      <c r="G13" s="17" t="s">
        <v>13</v>
      </c>
      <c r="H13" s="17" t="s">
        <v>6</v>
      </c>
      <c r="I13" s="17" t="s">
        <v>31</v>
      </c>
      <c r="J13" s="17" t="s">
        <v>9</v>
      </c>
      <c r="K13" s="17" t="s">
        <v>29</v>
      </c>
      <c r="L13" s="17" t="s">
        <v>30</v>
      </c>
      <c r="M13" s="17" t="s">
        <v>48</v>
      </c>
      <c r="N13" s="17" t="s">
        <v>56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>
        <v>2499</v>
      </c>
      <c r="AA13" s="3"/>
    </row>
    <row r="14" spans="1:27 16384:16384">
      <c r="A14" s="17" t="s">
        <v>53</v>
      </c>
      <c r="B14" s="17" t="s">
        <v>75</v>
      </c>
      <c r="C14" s="17" t="s">
        <v>55</v>
      </c>
      <c r="D14" s="17" t="s">
        <v>4</v>
      </c>
      <c r="E14" s="17" t="s">
        <v>52</v>
      </c>
      <c r="F14" s="17" t="s">
        <v>27</v>
      </c>
      <c r="G14" s="17" t="s">
        <v>13</v>
      </c>
      <c r="H14" s="17" t="s">
        <v>6</v>
      </c>
      <c r="I14" s="17" t="s">
        <v>31</v>
      </c>
      <c r="J14" s="17" t="s">
        <v>9</v>
      </c>
      <c r="K14" s="17" t="s">
        <v>29</v>
      </c>
      <c r="L14" s="17" t="s">
        <v>30</v>
      </c>
      <c r="M14" s="17" t="s">
        <v>48</v>
      </c>
      <c r="N14" s="17" t="s">
        <v>56</v>
      </c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>
        <v>2499</v>
      </c>
      <c r="AA14" s="3"/>
    </row>
    <row r="15" spans="1:27 16384:16384">
      <c r="A15" s="17" t="s">
        <v>57</v>
      </c>
      <c r="B15" s="17" t="s">
        <v>76</v>
      </c>
      <c r="C15" s="17" t="s">
        <v>58</v>
      </c>
      <c r="D15" s="17" t="s">
        <v>4</v>
      </c>
      <c r="E15" s="17" t="s">
        <v>5</v>
      </c>
      <c r="F15" s="17" t="s">
        <v>12</v>
      </c>
      <c r="G15" s="17" t="s">
        <v>13</v>
      </c>
      <c r="H15" s="17" t="s">
        <v>6</v>
      </c>
      <c r="I15" s="17" t="s">
        <v>31</v>
      </c>
      <c r="J15" s="17" t="s">
        <v>59</v>
      </c>
      <c r="K15" s="17"/>
      <c r="L15" s="17" t="s">
        <v>18</v>
      </c>
      <c r="M15" s="17" t="s">
        <v>8</v>
      </c>
      <c r="N15" s="17" t="s">
        <v>19</v>
      </c>
      <c r="O15" s="17" t="s">
        <v>60</v>
      </c>
      <c r="P15" s="17" t="s">
        <v>61</v>
      </c>
      <c r="Q15" s="17"/>
      <c r="R15" s="17"/>
      <c r="S15" s="17"/>
      <c r="T15" s="17"/>
      <c r="U15" s="17"/>
      <c r="V15" s="17"/>
      <c r="W15" s="17"/>
      <c r="X15" s="17"/>
      <c r="Y15" s="17">
        <v>2299</v>
      </c>
    </row>
    <row r="16" spans="1:27 16384:16384">
      <c r="A16" s="17" t="s">
        <v>62</v>
      </c>
      <c r="B16" s="17" t="s">
        <v>77</v>
      </c>
      <c r="C16" s="17" t="s">
        <v>58</v>
      </c>
      <c r="D16" s="17" t="s">
        <v>63</v>
      </c>
      <c r="E16" s="17" t="s">
        <v>52</v>
      </c>
      <c r="F16" s="17" t="s">
        <v>12</v>
      </c>
      <c r="G16" s="17" t="s">
        <v>13</v>
      </c>
      <c r="H16" s="17" t="s">
        <v>6</v>
      </c>
      <c r="I16" s="17" t="s">
        <v>31</v>
      </c>
      <c r="J16" s="17" t="s">
        <v>59</v>
      </c>
      <c r="K16" s="17" t="s">
        <v>113</v>
      </c>
      <c r="L16" s="17" t="s">
        <v>29</v>
      </c>
      <c r="M16" s="17" t="s">
        <v>64</v>
      </c>
      <c r="N16" s="17" t="s">
        <v>60</v>
      </c>
      <c r="O16" s="17" t="s">
        <v>61</v>
      </c>
      <c r="P16" s="17"/>
      <c r="Q16" s="17"/>
      <c r="R16" s="17"/>
      <c r="S16" s="17"/>
      <c r="T16" s="17"/>
      <c r="U16" s="17"/>
      <c r="V16" s="17"/>
      <c r="W16" s="17"/>
      <c r="X16" s="17"/>
      <c r="Y16" s="17">
        <v>2299</v>
      </c>
    </row>
    <row r="17" spans="1:25">
      <c r="A17" s="17" t="s">
        <v>78</v>
      </c>
      <c r="B17" s="17" t="s">
        <v>79</v>
      </c>
      <c r="C17" s="17" t="s">
        <v>58</v>
      </c>
      <c r="D17" s="17" t="s">
        <v>4</v>
      </c>
      <c r="E17" s="17" t="s">
        <v>52</v>
      </c>
      <c r="F17" s="17" t="s">
        <v>12</v>
      </c>
      <c r="G17" s="17" t="s">
        <v>13</v>
      </c>
      <c r="H17" s="17" t="s">
        <v>6</v>
      </c>
      <c r="I17" s="17" t="s">
        <v>31</v>
      </c>
      <c r="J17" s="17" t="s">
        <v>59</v>
      </c>
      <c r="K17" s="17" t="s">
        <v>18</v>
      </c>
      <c r="L17" s="17" t="s">
        <v>8</v>
      </c>
      <c r="M17" s="17" t="s">
        <v>19</v>
      </c>
      <c r="N17" s="17" t="s">
        <v>60</v>
      </c>
      <c r="O17" s="17" t="s">
        <v>61</v>
      </c>
      <c r="P17" s="17"/>
      <c r="Q17" s="17"/>
      <c r="R17" s="17"/>
      <c r="S17" s="17"/>
      <c r="T17" s="17"/>
      <c r="U17" s="17"/>
      <c r="V17" s="17"/>
      <c r="W17" s="17"/>
      <c r="X17" s="17"/>
      <c r="Y17" s="17">
        <v>2299</v>
      </c>
    </row>
    <row r="18" spans="1:25">
      <c r="A18" s="17" t="s">
        <v>65</v>
      </c>
      <c r="B18" s="17" t="s">
        <v>80</v>
      </c>
      <c r="C18" s="17" t="s">
        <v>67</v>
      </c>
      <c r="D18" s="17" t="s">
        <v>4</v>
      </c>
      <c r="E18" s="17" t="s">
        <v>5</v>
      </c>
      <c r="F18" s="17" t="s">
        <v>12</v>
      </c>
      <c r="G18" s="17" t="s">
        <v>13</v>
      </c>
      <c r="H18" s="17" t="s">
        <v>6</v>
      </c>
      <c r="I18" s="17" t="s">
        <v>31</v>
      </c>
      <c r="J18" s="17" t="s">
        <v>14</v>
      </c>
      <c r="K18" s="17" t="s">
        <v>18</v>
      </c>
      <c r="L18" s="17" t="s">
        <v>8</v>
      </c>
      <c r="M18" s="17" t="s">
        <v>19</v>
      </c>
      <c r="N18" s="17" t="s">
        <v>68</v>
      </c>
      <c r="O18" s="17" t="s">
        <v>69</v>
      </c>
      <c r="P18" s="17"/>
      <c r="Q18" s="17"/>
      <c r="R18" s="17"/>
      <c r="S18" s="17"/>
      <c r="T18" s="17"/>
      <c r="U18" s="17"/>
      <c r="V18" s="17"/>
      <c r="W18" s="17"/>
      <c r="X18" s="17"/>
      <c r="Y18" s="17">
        <v>2499</v>
      </c>
    </row>
    <row r="19" spans="1:25">
      <c r="A19" s="17" t="s">
        <v>66</v>
      </c>
      <c r="B19" s="17" t="s">
        <v>80</v>
      </c>
      <c r="C19" s="17" t="s">
        <v>67</v>
      </c>
      <c r="D19" s="17" t="s">
        <v>4</v>
      </c>
      <c r="E19" s="17" t="s">
        <v>5</v>
      </c>
      <c r="F19" s="17" t="s">
        <v>12</v>
      </c>
      <c r="G19" s="17" t="s">
        <v>13</v>
      </c>
      <c r="H19" s="17" t="s">
        <v>6</v>
      </c>
      <c r="I19" s="17" t="s">
        <v>31</v>
      </c>
      <c r="J19" s="17" t="s">
        <v>14</v>
      </c>
      <c r="K19" s="17" t="s">
        <v>18</v>
      </c>
      <c r="L19" s="17" t="s">
        <v>8</v>
      </c>
      <c r="M19" s="17" t="s">
        <v>19</v>
      </c>
      <c r="N19" s="17" t="s">
        <v>68</v>
      </c>
      <c r="O19" s="17" t="s">
        <v>69</v>
      </c>
      <c r="P19" s="17"/>
      <c r="Q19" s="17"/>
      <c r="R19" s="17"/>
      <c r="S19" s="17"/>
      <c r="T19" s="17"/>
      <c r="U19" s="17"/>
      <c r="V19" s="17"/>
      <c r="W19" s="17"/>
      <c r="X19" s="17"/>
      <c r="Y19" s="17">
        <v>2499</v>
      </c>
    </row>
    <row r="20" spans="1:25">
      <c r="A20" s="17" t="s">
        <v>70</v>
      </c>
      <c r="B20" s="17" t="s">
        <v>81</v>
      </c>
      <c r="C20" s="17" t="s">
        <v>67</v>
      </c>
      <c r="D20" s="17" t="s">
        <v>4</v>
      </c>
      <c r="E20" s="17" t="s">
        <v>5</v>
      </c>
      <c r="F20" s="17" t="s">
        <v>27</v>
      </c>
      <c r="G20" s="17" t="s">
        <v>13</v>
      </c>
      <c r="H20" s="17" t="s">
        <v>6</v>
      </c>
      <c r="I20" s="17" t="s">
        <v>31</v>
      </c>
      <c r="J20" s="17" t="s">
        <v>14</v>
      </c>
      <c r="K20" s="17" t="s">
        <v>18</v>
      </c>
      <c r="L20" s="17" t="s">
        <v>8</v>
      </c>
      <c r="M20" s="17" t="s">
        <v>19</v>
      </c>
      <c r="N20" s="17" t="s">
        <v>33</v>
      </c>
      <c r="O20" s="17" t="s">
        <v>82</v>
      </c>
      <c r="P20" s="17"/>
      <c r="Q20" s="17"/>
      <c r="R20" s="17"/>
      <c r="S20" s="17"/>
      <c r="T20" s="17"/>
      <c r="U20" s="17"/>
      <c r="V20" s="17"/>
      <c r="W20" s="17"/>
      <c r="X20" s="17"/>
      <c r="Y20" s="17">
        <v>2099</v>
      </c>
    </row>
    <row r="21" spans="1:25">
      <c r="A21" s="17" t="s">
        <v>1691</v>
      </c>
      <c r="B21" s="17" t="s">
        <v>83</v>
      </c>
      <c r="C21" s="17" t="s">
        <v>67</v>
      </c>
      <c r="D21" s="17" t="s">
        <v>4</v>
      </c>
      <c r="E21" s="17" t="s">
        <v>52</v>
      </c>
      <c r="F21" s="17" t="s">
        <v>12</v>
      </c>
      <c r="G21" s="17" t="s">
        <v>13</v>
      </c>
      <c r="H21" s="17" t="s">
        <v>6</v>
      </c>
      <c r="I21" s="17" t="s">
        <v>31</v>
      </c>
      <c r="J21" s="17" t="s">
        <v>9</v>
      </c>
      <c r="K21" s="17" t="s">
        <v>29</v>
      </c>
      <c r="L21" s="17" t="s">
        <v>30</v>
      </c>
      <c r="M21" s="17" t="s">
        <v>84</v>
      </c>
      <c r="N21" s="17" t="s">
        <v>85</v>
      </c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>
        <v>1999</v>
      </c>
    </row>
    <row r="22" spans="1:25">
      <c r="A22" s="17" t="s">
        <v>86</v>
      </c>
      <c r="B22" s="17" t="s">
        <v>88</v>
      </c>
      <c r="C22" s="17" t="s">
        <v>89</v>
      </c>
      <c r="D22" s="17" t="s">
        <v>4</v>
      </c>
      <c r="E22" s="17" t="s">
        <v>52</v>
      </c>
      <c r="F22" s="17" t="s">
        <v>12</v>
      </c>
      <c r="G22" s="17" t="s">
        <v>13</v>
      </c>
      <c r="H22" s="17" t="s">
        <v>6</v>
      </c>
      <c r="I22" s="17" t="s">
        <v>31</v>
      </c>
      <c r="J22" s="17" t="s">
        <v>9</v>
      </c>
      <c r="K22" s="17" t="s">
        <v>29</v>
      </c>
      <c r="L22" s="17" t="s">
        <v>30</v>
      </c>
      <c r="M22" s="17" t="s">
        <v>84</v>
      </c>
      <c r="N22" s="17" t="s">
        <v>90</v>
      </c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>
        <v>1699</v>
      </c>
    </row>
    <row r="23" spans="1:25">
      <c r="A23" s="17" t="s">
        <v>87</v>
      </c>
      <c r="B23" s="17" t="s">
        <v>88</v>
      </c>
      <c r="C23" s="17" t="s">
        <v>89</v>
      </c>
      <c r="D23" s="17" t="s">
        <v>4</v>
      </c>
      <c r="E23" s="17" t="s">
        <v>52</v>
      </c>
      <c r="F23" s="17" t="s">
        <v>12</v>
      </c>
      <c r="G23" s="17" t="s">
        <v>13</v>
      </c>
      <c r="H23" s="17" t="s">
        <v>6</v>
      </c>
      <c r="I23" s="17" t="s">
        <v>31</v>
      </c>
      <c r="J23" s="17" t="s">
        <v>9</v>
      </c>
      <c r="K23" s="17" t="s">
        <v>29</v>
      </c>
      <c r="L23" s="17" t="s">
        <v>30</v>
      </c>
      <c r="M23" s="17" t="s">
        <v>84</v>
      </c>
      <c r="N23" s="17" t="s">
        <v>90</v>
      </c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>
        <v>1699</v>
      </c>
    </row>
    <row r="24" spans="1:25">
      <c r="A24" s="17" t="s">
        <v>91</v>
      </c>
      <c r="B24" s="17" t="s">
        <v>96</v>
      </c>
      <c r="C24" s="17" t="s">
        <v>97</v>
      </c>
      <c r="D24" s="17" t="s">
        <v>4</v>
      </c>
      <c r="E24" s="17" t="s">
        <v>5</v>
      </c>
      <c r="F24" s="17" t="s">
        <v>12</v>
      </c>
      <c r="G24" s="17" t="s">
        <v>13</v>
      </c>
      <c r="H24" s="17" t="s">
        <v>6</v>
      </c>
      <c r="I24" s="17" t="s">
        <v>101</v>
      </c>
      <c r="J24" s="17" t="s">
        <v>104</v>
      </c>
      <c r="K24" s="17" t="s">
        <v>102</v>
      </c>
      <c r="L24" s="17" t="s">
        <v>99</v>
      </c>
      <c r="M24" s="17" t="s">
        <v>100</v>
      </c>
      <c r="N24" s="17" t="s">
        <v>9</v>
      </c>
      <c r="O24" s="17" t="s">
        <v>29</v>
      </c>
      <c r="P24" s="17" t="s">
        <v>30</v>
      </c>
      <c r="Q24" s="17" t="s">
        <v>103</v>
      </c>
      <c r="R24" s="17" t="s">
        <v>105</v>
      </c>
      <c r="S24" s="17" t="s">
        <v>106</v>
      </c>
      <c r="T24" s="17" t="s">
        <v>107</v>
      </c>
      <c r="U24" s="17"/>
      <c r="V24" s="17"/>
      <c r="W24" s="17"/>
      <c r="X24" s="17"/>
      <c r="Y24" s="17">
        <v>1599</v>
      </c>
    </row>
    <row r="25" spans="1:25">
      <c r="A25" s="17" t="s">
        <v>92</v>
      </c>
      <c r="B25" s="17" t="s">
        <v>94</v>
      </c>
      <c r="C25" s="17" t="s">
        <v>97</v>
      </c>
      <c r="D25" s="17" t="s">
        <v>4</v>
      </c>
      <c r="E25" s="17" t="s">
        <v>52</v>
      </c>
      <c r="F25" s="17" t="s">
        <v>12</v>
      </c>
      <c r="G25" s="17" t="s">
        <v>13</v>
      </c>
      <c r="H25" s="17" t="s">
        <v>6</v>
      </c>
      <c r="I25" s="17" t="s">
        <v>101</v>
      </c>
      <c r="J25" s="17" t="s">
        <v>104</v>
      </c>
      <c r="K25" s="17" t="s">
        <v>102</v>
      </c>
      <c r="L25" s="17" t="s">
        <v>99</v>
      </c>
      <c r="M25" s="17" t="s">
        <v>100</v>
      </c>
      <c r="N25" s="17" t="s">
        <v>9</v>
      </c>
      <c r="O25" s="17" t="s">
        <v>29</v>
      </c>
      <c r="P25" s="17" t="s">
        <v>30</v>
      </c>
      <c r="Q25" s="17" t="s">
        <v>103</v>
      </c>
      <c r="R25" s="17" t="s">
        <v>105</v>
      </c>
      <c r="S25" s="17" t="s">
        <v>106</v>
      </c>
      <c r="T25" s="17" t="s">
        <v>107</v>
      </c>
      <c r="U25" s="17"/>
      <c r="V25" s="17"/>
      <c r="W25" s="17"/>
      <c r="X25" s="17"/>
      <c r="Y25" s="17">
        <v>1499</v>
      </c>
    </row>
    <row r="26" spans="1:25">
      <c r="A26" s="17" t="s">
        <v>133</v>
      </c>
      <c r="B26" s="17" t="s">
        <v>134</v>
      </c>
      <c r="C26" s="17" t="s">
        <v>98</v>
      </c>
      <c r="D26" s="17" t="s">
        <v>4</v>
      </c>
      <c r="E26" s="17" t="s">
        <v>135</v>
      </c>
      <c r="F26" s="17" t="s">
        <v>12</v>
      </c>
      <c r="G26" s="17" t="s">
        <v>13</v>
      </c>
      <c r="H26" s="17" t="s">
        <v>6</v>
      </c>
      <c r="I26" s="17" t="s">
        <v>101</v>
      </c>
      <c r="J26" s="17" t="s">
        <v>104</v>
      </c>
      <c r="K26" s="17" t="s">
        <v>102</v>
      </c>
      <c r="L26" s="17" t="s">
        <v>99</v>
      </c>
      <c r="M26" s="17" t="s">
        <v>100</v>
      </c>
      <c r="N26" s="17" t="s">
        <v>9</v>
      </c>
      <c r="O26" s="17" t="s">
        <v>29</v>
      </c>
      <c r="P26" s="17" t="s">
        <v>30</v>
      </c>
      <c r="Q26" s="17" t="s">
        <v>103</v>
      </c>
      <c r="R26" s="17" t="s">
        <v>105</v>
      </c>
      <c r="S26" s="17" t="s">
        <v>106</v>
      </c>
      <c r="T26" s="17" t="s">
        <v>108</v>
      </c>
      <c r="U26" s="17"/>
      <c r="V26" s="17"/>
      <c r="W26" s="17"/>
      <c r="X26" s="17"/>
      <c r="Y26" s="17">
        <v>1469</v>
      </c>
    </row>
    <row r="27" spans="1:25">
      <c r="A27" s="17" t="s">
        <v>93</v>
      </c>
      <c r="B27" s="17" t="s">
        <v>95</v>
      </c>
      <c r="C27" s="17" t="s">
        <v>98</v>
      </c>
      <c r="D27" s="17" t="s">
        <v>4</v>
      </c>
      <c r="E27" s="17" t="s">
        <v>52</v>
      </c>
      <c r="F27" s="17" t="s">
        <v>12</v>
      </c>
      <c r="G27" s="17" t="s">
        <v>13</v>
      </c>
      <c r="H27" s="17" t="s">
        <v>6</v>
      </c>
      <c r="I27" s="17" t="s">
        <v>101</v>
      </c>
      <c r="J27" s="17" t="s">
        <v>104</v>
      </c>
      <c r="K27" s="17" t="s">
        <v>102</v>
      </c>
      <c r="L27" s="17" t="s">
        <v>99</v>
      </c>
      <c r="M27" s="17" t="s">
        <v>100</v>
      </c>
      <c r="N27" s="17" t="s">
        <v>9</v>
      </c>
      <c r="O27" s="17" t="s">
        <v>29</v>
      </c>
      <c r="P27" s="17" t="s">
        <v>30</v>
      </c>
      <c r="Q27" s="17" t="s">
        <v>103</v>
      </c>
      <c r="R27" s="17" t="s">
        <v>105</v>
      </c>
      <c r="S27" s="17" t="s">
        <v>106</v>
      </c>
      <c r="T27" s="17" t="s">
        <v>108</v>
      </c>
      <c r="U27" s="17"/>
      <c r="V27" s="17"/>
      <c r="W27" s="17"/>
      <c r="X27" s="17"/>
      <c r="Y27" s="17">
        <v>1399</v>
      </c>
    </row>
    <row r="28" spans="1:25">
      <c r="A28" s="17" t="s">
        <v>136</v>
      </c>
      <c r="B28" s="17" t="s">
        <v>137</v>
      </c>
      <c r="C28" s="17" t="s">
        <v>609</v>
      </c>
      <c r="D28" s="17" t="s">
        <v>52</v>
      </c>
      <c r="E28" s="17" t="s">
        <v>138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>
        <v>1199</v>
      </c>
    </row>
    <row r="29" spans="1:25">
      <c r="A29" s="17" t="s">
        <v>109</v>
      </c>
      <c r="B29" s="17" t="s">
        <v>117</v>
      </c>
      <c r="C29" s="17" t="s">
        <v>111</v>
      </c>
      <c r="D29" s="17" t="s">
        <v>4</v>
      </c>
      <c r="E29" s="17" t="s">
        <v>112</v>
      </c>
      <c r="F29" s="17" t="s">
        <v>12</v>
      </c>
      <c r="G29" s="17" t="s">
        <v>13</v>
      </c>
      <c r="H29" s="17" t="s">
        <v>6</v>
      </c>
      <c r="I29" s="17" t="s">
        <v>14</v>
      </c>
      <c r="J29" s="17" t="s">
        <v>47</v>
      </c>
      <c r="K29" s="17" t="s">
        <v>113</v>
      </c>
      <c r="L29" s="17" t="s">
        <v>9</v>
      </c>
      <c r="M29" s="17" t="s">
        <v>114</v>
      </c>
      <c r="N29" s="17" t="s">
        <v>115</v>
      </c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>
        <v>3199</v>
      </c>
    </row>
    <row r="30" spans="1:25">
      <c r="A30" s="17" t="s">
        <v>116</v>
      </c>
      <c r="B30" s="17" t="s">
        <v>110</v>
      </c>
      <c r="C30" s="17" t="s">
        <v>111</v>
      </c>
      <c r="D30" s="17" t="s">
        <v>4</v>
      </c>
      <c r="E30" s="17" t="s">
        <v>26</v>
      </c>
      <c r="F30" s="17" t="s">
        <v>12</v>
      </c>
      <c r="G30" s="17" t="s">
        <v>13</v>
      </c>
      <c r="H30" s="17" t="s">
        <v>6</v>
      </c>
      <c r="I30" s="17" t="s">
        <v>18</v>
      </c>
      <c r="J30" s="17" t="s">
        <v>17</v>
      </c>
      <c r="K30" s="17" t="s">
        <v>8</v>
      </c>
      <c r="L30" s="17" t="s">
        <v>19</v>
      </c>
      <c r="M30" s="17" t="s">
        <v>118</v>
      </c>
      <c r="N30" s="17" t="s">
        <v>114</v>
      </c>
      <c r="O30" s="17" t="s">
        <v>115</v>
      </c>
      <c r="P30" s="17"/>
      <c r="Q30" s="17"/>
      <c r="R30" s="17"/>
      <c r="S30" s="17"/>
      <c r="T30" s="17"/>
      <c r="U30" s="17"/>
      <c r="V30" s="17"/>
      <c r="W30" s="17"/>
      <c r="X30" s="17"/>
      <c r="Y30" s="17">
        <v>3099</v>
      </c>
    </row>
    <row r="31" spans="1:25">
      <c r="A31" s="17" t="s">
        <v>119</v>
      </c>
      <c r="B31" s="17" t="s">
        <v>120</v>
      </c>
      <c r="C31" s="17" t="s">
        <v>111</v>
      </c>
      <c r="D31" s="17" t="s">
        <v>4</v>
      </c>
      <c r="E31" s="17" t="s">
        <v>121</v>
      </c>
      <c r="F31" s="17" t="s">
        <v>12</v>
      </c>
      <c r="G31" s="17" t="s">
        <v>13</v>
      </c>
      <c r="H31" s="17" t="s">
        <v>6</v>
      </c>
      <c r="I31" s="17" t="s">
        <v>14</v>
      </c>
      <c r="J31" s="17" t="s">
        <v>47</v>
      </c>
      <c r="K31" s="17" t="s">
        <v>18</v>
      </c>
      <c r="L31" s="17" t="s">
        <v>113</v>
      </c>
      <c r="M31" s="17" t="s">
        <v>9</v>
      </c>
      <c r="N31" s="17" t="s">
        <v>123</v>
      </c>
      <c r="O31" s="17" t="s">
        <v>29</v>
      </c>
      <c r="P31" s="17" t="s">
        <v>114</v>
      </c>
      <c r="Q31" s="17" t="s">
        <v>115</v>
      </c>
      <c r="R31" s="17"/>
      <c r="S31" s="17"/>
      <c r="T31" s="17"/>
      <c r="U31" s="17"/>
      <c r="V31" s="17"/>
      <c r="W31" s="17"/>
      <c r="X31" s="17"/>
      <c r="Y31" s="17">
        <v>2999</v>
      </c>
    </row>
    <row r="32" spans="1:25">
      <c r="A32" s="17" t="s">
        <v>125</v>
      </c>
      <c r="B32" s="17" t="s">
        <v>122</v>
      </c>
      <c r="C32" s="17" t="s">
        <v>111</v>
      </c>
      <c r="D32" s="17" t="s">
        <v>4</v>
      </c>
      <c r="E32" s="17" t="s">
        <v>5</v>
      </c>
      <c r="F32" s="17" t="s">
        <v>12</v>
      </c>
      <c r="G32" s="17" t="s">
        <v>13</v>
      </c>
      <c r="H32" s="17" t="s">
        <v>6</v>
      </c>
      <c r="I32" s="17" t="s">
        <v>18</v>
      </c>
      <c r="J32" s="17" t="s">
        <v>8</v>
      </c>
      <c r="K32" s="17" t="s">
        <v>19</v>
      </c>
      <c r="L32" s="17" t="s">
        <v>29</v>
      </c>
      <c r="M32" s="17" t="s">
        <v>114</v>
      </c>
      <c r="N32" s="17" t="s">
        <v>124</v>
      </c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>
        <v>2749</v>
      </c>
    </row>
    <row r="33" spans="1:27">
      <c r="A33" s="17" t="s">
        <v>794</v>
      </c>
      <c r="B33" s="17" t="s">
        <v>122</v>
      </c>
      <c r="C33" s="17" t="s">
        <v>111</v>
      </c>
      <c r="D33" s="17" t="s">
        <v>4</v>
      </c>
      <c r="E33" s="17" t="s">
        <v>5</v>
      </c>
      <c r="F33" s="17" t="s">
        <v>12</v>
      </c>
      <c r="G33" s="17" t="s">
        <v>13</v>
      </c>
      <c r="H33" s="17" t="s">
        <v>6</v>
      </c>
      <c r="I33" s="17" t="s">
        <v>18</v>
      </c>
      <c r="J33" s="17" t="s">
        <v>8</v>
      </c>
      <c r="K33" s="17" t="s">
        <v>19</v>
      </c>
      <c r="L33" s="17" t="s">
        <v>114</v>
      </c>
      <c r="M33" s="17" t="s">
        <v>124</v>
      </c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>
        <v>2749</v>
      </c>
      <c r="AA33" s="3"/>
    </row>
    <row r="34" spans="1:27">
      <c r="A34" s="17" t="s">
        <v>792</v>
      </c>
      <c r="B34" s="17" t="s">
        <v>120</v>
      </c>
      <c r="C34" s="17" t="s">
        <v>111</v>
      </c>
      <c r="D34" s="17" t="s">
        <v>4</v>
      </c>
      <c r="E34" s="17" t="s">
        <v>52</v>
      </c>
      <c r="F34" s="17" t="s">
        <v>12</v>
      </c>
      <c r="G34" s="17" t="s">
        <v>13</v>
      </c>
      <c r="H34" s="17" t="s">
        <v>6</v>
      </c>
      <c r="I34" s="17" t="s">
        <v>18</v>
      </c>
      <c r="J34" s="17" t="s">
        <v>8</v>
      </c>
      <c r="K34" s="17" t="s">
        <v>793</v>
      </c>
      <c r="L34" s="17" t="s">
        <v>29</v>
      </c>
      <c r="M34" s="17" t="s">
        <v>19</v>
      </c>
      <c r="N34" s="17" t="s">
        <v>124</v>
      </c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>
        <v>2649</v>
      </c>
    </row>
    <row r="35" spans="1:27">
      <c r="A35" s="17" t="s">
        <v>126</v>
      </c>
      <c r="B35" s="17" t="s">
        <v>122</v>
      </c>
      <c r="C35" s="17" t="s">
        <v>111</v>
      </c>
      <c r="D35" s="17" t="s">
        <v>4</v>
      </c>
      <c r="E35" s="17" t="s">
        <v>5</v>
      </c>
      <c r="F35" s="17" t="s">
        <v>12</v>
      </c>
      <c r="G35" s="17" t="s">
        <v>13</v>
      </c>
      <c r="H35" s="17" t="s">
        <v>6</v>
      </c>
      <c r="I35" s="17" t="s">
        <v>18</v>
      </c>
      <c r="J35" s="17" t="s">
        <v>8</v>
      </c>
      <c r="K35" s="17" t="s">
        <v>19</v>
      </c>
      <c r="L35" s="17" t="s">
        <v>118</v>
      </c>
      <c r="M35" s="17" t="s">
        <v>29</v>
      </c>
      <c r="N35" s="17" t="s">
        <v>114</v>
      </c>
      <c r="O35" s="17" t="s">
        <v>124</v>
      </c>
      <c r="P35" s="17"/>
      <c r="Q35" s="17"/>
      <c r="R35" s="17"/>
      <c r="S35" s="17"/>
      <c r="T35" s="17"/>
      <c r="U35" s="17"/>
      <c r="V35" s="17"/>
      <c r="W35" s="17"/>
      <c r="X35" s="17"/>
      <c r="Y35" s="17">
        <v>2399</v>
      </c>
    </row>
    <row r="36" spans="1:27" ht="30">
      <c r="A36" s="17" t="s">
        <v>127</v>
      </c>
      <c r="B36" s="17" t="s">
        <v>122</v>
      </c>
      <c r="C36" s="17" t="s">
        <v>111</v>
      </c>
      <c r="D36" s="17" t="s">
        <v>4</v>
      </c>
      <c r="E36" s="17" t="s">
        <v>5</v>
      </c>
      <c r="F36" s="17" t="s">
        <v>12</v>
      </c>
      <c r="G36" s="17" t="s">
        <v>13</v>
      </c>
      <c r="H36" s="17" t="s">
        <v>6</v>
      </c>
      <c r="I36" s="17" t="s">
        <v>18</v>
      </c>
      <c r="J36" s="17" t="s">
        <v>8</v>
      </c>
      <c r="K36" s="17" t="s">
        <v>19</v>
      </c>
      <c r="L36" s="17" t="s">
        <v>118</v>
      </c>
      <c r="M36" s="17" t="s">
        <v>29</v>
      </c>
      <c r="N36" s="17" t="s">
        <v>114</v>
      </c>
      <c r="O36" s="17" t="s">
        <v>124</v>
      </c>
      <c r="P36" s="26" t="s">
        <v>1654</v>
      </c>
      <c r="Q36" s="17"/>
      <c r="R36" s="17"/>
      <c r="S36" s="17"/>
      <c r="T36" s="17">
        <v>5</v>
      </c>
      <c r="U36" s="17">
        <v>4</v>
      </c>
      <c r="V36" s="17">
        <v>3</v>
      </c>
      <c r="W36" s="17">
        <v>2</v>
      </c>
      <c r="X36" s="17">
        <v>1</v>
      </c>
      <c r="Y36" s="25" t="s">
        <v>1653</v>
      </c>
      <c r="AA36" s="3"/>
    </row>
    <row r="37" spans="1:27">
      <c r="A37" s="17" t="s">
        <v>128</v>
      </c>
      <c r="B37" s="17" t="s">
        <v>120</v>
      </c>
      <c r="C37" s="17" t="s">
        <v>111</v>
      </c>
      <c r="D37" s="17" t="s">
        <v>63</v>
      </c>
      <c r="E37" s="17" t="s">
        <v>52</v>
      </c>
      <c r="F37" s="17" t="s">
        <v>12</v>
      </c>
      <c r="G37" s="17" t="s">
        <v>13</v>
      </c>
      <c r="H37" s="17" t="s">
        <v>6</v>
      </c>
      <c r="I37" s="17" t="s">
        <v>18</v>
      </c>
      <c r="J37" s="17" t="s">
        <v>47</v>
      </c>
      <c r="K37" s="17" t="s">
        <v>113</v>
      </c>
      <c r="L37" s="17" t="s">
        <v>118</v>
      </c>
      <c r="M37" s="17" t="s">
        <v>29</v>
      </c>
      <c r="N37" s="17" t="s">
        <v>114</v>
      </c>
      <c r="O37" s="17" t="s">
        <v>124</v>
      </c>
      <c r="P37" s="17"/>
      <c r="Q37" s="17"/>
      <c r="R37" s="17"/>
      <c r="S37" s="17"/>
      <c r="T37" s="17"/>
      <c r="U37" s="17"/>
      <c r="V37" s="17"/>
      <c r="W37" s="17"/>
      <c r="X37" s="17"/>
      <c r="Y37" s="17">
        <v>2099</v>
      </c>
      <c r="AA37" s="3"/>
    </row>
    <row r="38" spans="1:27">
      <c r="A38" s="17" t="s">
        <v>129</v>
      </c>
      <c r="B38" s="17" t="s">
        <v>122</v>
      </c>
      <c r="C38" s="17" t="s">
        <v>111</v>
      </c>
      <c r="D38" s="17" t="s">
        <v>4</v>
      </c>
      <c r="E38" s="17" t="s">
        <v>5</v>
      </c>
      <c r="F38" s="17" t="s">
        <v>12</v>
      </c>
      <c r="G38" s="17" t="s">
        <v>13</v>
      </c>
      <c r="H38" s="17" t="s">
        <v>6</v>
      </c>
      <c r="I38" s="17" t="s">
        <v>14</v>
      </c>
      <c r="J38" s="17" t="s">
        <v>47</v>
      </c>
      <c r="K38" s="17" t="s">
        <v>113</v>
      </c>
      <c r="L38" s="17" t="s">
        <v>118</v>
      </c>
      <c r="M38" s="17" t="s">
        <v>29</v>
      </c>
      <c r="N38" s="17" t="s">
        <v>114</v>
      </c>
      <c r="O38" s="17" t="s">
        <v>124</v>
      </c>
      <c r="P38" s="17"/>
      <c r="Q38" s="17"/>
      <c r="R38" s="17"/>
      <c r="S38" s="17"/>
      <c r="T38" s="17"/>
      <c r="U38" s="17"/>
      <c r="V38" s="17"/>
      <c r="W38" s="17"/>
      <c r="X38" s="17"/>
      <c r="Y38" s="17">
        <v>1999</v>
      </c>
      <c r="AA38" s="3"/>
    </row>
    <row r="39" spans="1:27" ht="12.75" customHeight="1">
      <c r="A39" s="17" t="s">
        <v>130</v>
      </c>
      <c r="B39" s="17" t="s">
        <v>122</v>
      </c>
      <c r="C39" s="17" t="s">
        <v>111</v>
      </c>
      <c r="D39" s="17" t="s">
        <v>4</v>
      </c>
      <c r="E39" s="17" t="s">
        <v>5</v>
      </c>
      <c r="F39" s="17" t="s">
        <v>12</v>
      </c>
      <c r="G39" s="17" t="s">
        <v>13</v>
      </c>
      <c r="H39" s="17" t="s">
        <v>6</v>
      </c>
      <c r="I39" s="17" t="s">
        <v>14</v>
      </c>
      <c r="J39" s="17" t="s">
        <v>47</v>
      </c>
      <c r="K39" s="17" t="s">
        <v>113</v>
      </c>
      <c r="L39" s="17" t="s">
        <v>118</v>
      </c>
      <c r="M39" s="17" t="s">
        <v>29</v>
      </c>
      <c r="N39" s="17" t="s">
        <v>114</v>
      </c>
      <c r="O39" s="17" t="s">
        <v>124</v>
      </c>
      <c r="P39" s="17"/>
      <c r="Q39" s="17"/>
      <c r="R39" s="17"/>
      <c r="S39" s="17"/>
      <c r="T39" s="17"/>
      <c r="U39" s="17"/>
      <c r="V39" s="17"/>
      <c r="W39" s="17"/>
      <c r="X39" s="17"/>
      <c r="Y39" s="17">
        <v>1999</v>
      </c>
      <c r="AA39" s="3"/>
    </row>
    <row r="40" spans="1:27" ht="13.5" customHeight="1">
      <c r="A40" s="17" t="s">
        <v>131</v>
      </c>
      <c r="B40" s="17" t="s">
        <v>120</v>
      </c>
      <c r="C40" s="17" t="s">
        <v>111</v>
      </c>
      <c r="D40" s="17" t="s">
        <v>4</v>
      </c>
      <c r="E40" s="17" t="s">
        <v>52</v>
      </c>
      <c r="F40" s="17" t="s">
        <v>12</v>
      </c>
      <c r="G40" s="17" t="s">
        <v>13</v>
      </c>
      <c r="H40" s="17" t="s">
        <v>6</v>
      </c>
      <c r="I40" s="17" t="s">
        <v>14</v>
      </c>
      <c r="J40" s="17" t="s">
        <v>47</v>
      </c>
      <c r="K40" s="17" t="s">
        <v>113</v>
      </c>
      <c r="L40" s="17" t="s">
        <v>118</v>
      </c>
      <c r="M40" s="17" t="s">
        <v>29</v>
      </c>
      <c r="N40" s="17" t="s">
        <v>114</v>
      </c>
      <c r="O40" s="17" t="s">
        <v>124</v>
      </c>
      <c r="P40" s="17"/>
      <c r="Q40" s="17"/>
      <c r="R40" s="17"/>
      <c r="S40" s="17"/>
      <c r="T40" s="17"/>
      <c r="U40" s="17"/>
      <c r="V40" s="17"/>
      <c r="W40" s="17"/>
      <c r="X40" s="17"/>
      <c r="Y40" s="17">
        <v>1999</v>
      </c>
      <c r="AA40" s="3"/>
    </row>
    <row r="41" spans="1:27" ht="12" customHeight="1">
      <c r="A41" s="17" t="s">
        <v>132</v>
      </c>
      <c r="B41" s="17" t="s">
        <v>120</v>
      </c>
      <c r="C41" s="17" t="s">
        <v>111</v>
      </c>
      <c r="D41" s="17" t="s">
        <v>4</v>
      </c>
      <c r="E41" s="17" t="s">
        <v>52</v>
      </c>
      <c r="F41" s="17" t="s">
        <v>12</v>
      </c>
      <c r="G41" s="17" t="s">
        <v>13</v>
      </c>
      <c r="H41" s="17" t="s">
        <v>6</v>
      </c>
      <c r="I41" s="17" t="s">
        <v>14</v>
      </c>
      <c r="J41" s="17" t="s">
        <v>47</v>
      </c>
      <c r="K41" s="17" t="s">
        <v>113</v>
      </c>
      <c r="L41" s="17" t="s">
        <v>118</v>
      </c>
      <c r="M41" s="17" t="s">
        <v>29</v>
      </c>
      <c r="N41" s="17" t="s">
        <v>114</v>
      </c>
      <c r="O41" s="17" t="s">
        <v>124</v>
      </c>
      <c r="P41" s="17"/>
      <c r="Q41" s="17"/>
      <c r="R41" s="17"/>
      <c r="S41" s="17"/>
      <c r="T41" s="17"/>
      <c r="U41" s="17"/>
      <c r="V41" s="17"/>
      <c r="W41" s="17"/>
      <c r="X41" s="17"/>
      <c r="Y41" s="17">
        <v>1999</v>
      </c>
      <c r="AA41" s="3"/>
    </row>
    <row r="42" spans="1:27">
      <c r="A42" s="17" t="s">
        <v>139</v>
      </c>
      <c r="B42" s="17" t="s">
        <v>143</v>
      </c>
      <c r="C42" s="17" t="s">
        <v>111</v>
      </c>
      <c r="D42" s="17" t="s">
        <v>4</v>
      </c>
      <c r="E42" s="17" t="s">
        <v>149</v>
      </c>
      <c r="F42" s="17" t="s">
        <v>12</v>
      </c>
      <c r="G42" s="17" t="s">
        <v>13</v>
      </c>
      <c r="H42" s="17" t="s">
        <v>6</v>
      </c>
      <c r="I42" s="17" t="s">
        <v>14</v>
      </c>
      <c r="J42" s="17" t="s">
        <v>47</v>
      </c>
      <c r="K42" s="17" t="s">
        <v>9</v>
      </c>
      <c r="L42" s="17" t="s">
        <v>118</v>
      </c>
      <c r="M42" s="17" t="s">
        <v>30</v>
      </c>
      <c r="N42" s="17" t="s">
        <v>114</v>
      </c>
      <c r="O42" s="17" t="s">
        <v>124</v>
      </c>
      <c r="P42" s="17"/>
      <c r="Q42" s="17"/>
      <c r="R42" s="17"/>
      <c r="S42" s="17"/>
      <c r="T42" s="17"/>
      <c r="U42" s="17"/>
      <c r="V42" s="17"/>
      <c r="W42" s="17"/>
      <c r="X42" s="17"/>
      <c r="Y42" s="17">
        <v>2699</v>
      </c>
    </row>
    <row r="43" spans="1:27">
      <c r="A43" s="17" t="s">
        <v>140</v>
      </c>
      <c r="B43" s="17" t="s">
        <v>144</v>
      </c>
      <c r="C43" s="17" t="s">
        <v>146</v>
      </c>
      <c r="D43" s="17" t="s">
        <v>4</v>
      </c>
      <c r="E43" s="17" t="s">
        <v>149</v>
      </c>
      <c r="F43" s="17" t="s">
        <v>12</v>
      </c>
      <c r="G43" s="17" t="s">
        <v>13</v>
      </c>
      <c r="H43" s="17" t="s">
        <v>157</v>
      </c>
      <c r="I43" s="17" t="s">
        <v>158</v>
      </c>
      <c r="J43" s="17" t="s">
        <v>9</v>
      </c>
      <c r="K43" s="17" t="s">
        <v>30</v>
      </c>
      <c r="L43" s="17" t="s">
        <v>156</v>
      </c>
      <c r="M43" s="17" t="s">
        <v>150</v>
      </c>
      <c r="N43" s="17" t="s">
        <v>151</v>
      </c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>
        <v>2099</v>
      </c>
    </row>
    <row r="44" spans="1:27">
      <c r="A44" s="17" t="s">
        <v>141</v>
      </c>
      <c r="B44" s="17" t="s">
        <v>145</v>
      </c>
      <c r="C44" s="17" t="s">
        <v>147</v>
      </c>
      <c r="D44" s="17" t="s">
        <v>4</v>
      </c>
      <c r="E44" s="17" t="s">
        <v>149</v>
      </c>
      <c r="F44" s="17" t="s">
        <v>159</v>
      </c>
      <c r="G44" s="17" t="s">
        <v>160</v>
      </c>
      <c r="H44" s="17" t="s">
        <v>157</v>
      </c>
      <c r="I44" s="17" t="s">
        <v>158</v>
      </c>
      <c r="J44" s="17" t="s">
        <v>9</v>
      </c>
      <c r="K44" s="17" t="s">
        <v>30</v>
      </c>
      <c r="L44" s="17" t="s">
        <v>156</v>
      </c>
      <c r="M44" s="17" t="s">
        <v>152</v>
      </c>
      <c r="N44" s="17" t="s">
        <v>153</v>
      </c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>
        <v>1679</v>
      </c>
    </row>
    <row r="45" spans="1:27">
      <c r="A45" s="17" t="s">
        <v>142</v>
      </c>
      <c r="B45" s="17" t="s">
        <v>1692</v>
      </c>
      <c r="C45" s="17" t="s">
        <v>148</v>
      </c>
      <c r="D45" s="17" t="s">
        <v>4</v>
      </c>
      <c r="E45" s="17" t="s">
        <v>149</v>
      </c>
      <c r="F45" s="17" t="s">
        <v>159</v>
      </c>
      <c r="G45" s="17" t="s">
        <v>157</v>
      </c>
      <c r="H45" s="17" t="s">
        <v>158</v>
      </c>
      <c r="I45" s="17" t="s">
        <v>9</v>
      </c>
      <c r="J45" s="17" t="s">
        <v>30</v>
      </c>
      <c r="K45" s="17" t="s">
        <v>156</v>
      </c>
      <c r="L45" s="17" t="s">
        <v>161</v>
      </c>
      <c r="M45" s="17" t="s">
        <v>154</v>
      </c>
      <c r="N45" s="17" t="s">
        <v>155</v>
      </c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>
        <v>1529</v>
      </c>
    </row>
    <row r="46" spans="1:27">
      <c r="A46" s="17" t="s">
        <v>162</v>
      </c>
      <c r="B46" s="17" t="s">
        <v>168</v>
      </c>
      <c r="C46" s="17" t="s">
        <v>239</v>
      </c>
      <c r="D46" s="17" t="s">
        <v>4</v>
      </c>
      <c r="E46" s="17" t="s">
        <v>135</v>
      </c>
      <c r="F46" s="17" t="s">
        <v>159</v>
      </c>
      <c r="G46" s="17" t="s">
        <v>160</v>
      </c>
      <c r="H46" s="17" t="s">
        <v>29</v>
      </c>
      <c r="I46" s="17" t="s">
        <v>30</v>
      </c>
      <c r="J46" s="17" t="s">
        <v>156</v>
      </c>
      <c r="K46" s="17" t="s">
        <v>48</v>
      </c>
      <c r="L46" s="17" t="s">
        <v>172</v>
      </c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>
        <v>1799</v>
      </c>
    </row>
    <row r="47" spans="1:27">
      <c r="A47" s="17" t="s">
        <v>163</v>
      </c>
      <c r="B47" s="17" t="s">
        <v>168</v>
      </c>
      <c r="C47" s="17" t="s">
        <v>239</v>
      </c>
      <c r="D47" s="17" t="s">
        <v>4</v>
      </c>
      <c r="E47" s="17" t="s">
        <v>135</v>
      </c>
      <c r="F47" s="17" t="s">
        <v>159</v>
      </c>
      <c r="G47" s="17" t="s">
        <v>160</v>
      </c>
      <c r="H47" s="17" t="s">
        <v>29</v>
      </c>
      <c r="I47" s="17" t="s">
        <v>30</v>
      </c>
      <c r="J47" s="17" t="s">
        <v>156</v>
      </c>
      <c r="K47" s="17" t="s">
        <v>48</v>
      </c>
      <c r="L47" s="17" t="s">
        <v>172</v>
      </c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>
        <v>1799</v>
      </c>
    </row>
    <row r="48" spans="1:27">
      <c r="A48" s="17" t="s">
        <v>164</v>
      </c>
      <c r="B48" s="17" t="s">
        <v>169</v>
      </c>
      <c r="C48" s="17" t="s">
        <v>239</v>
      </c>
      <c r="D48" s="17" t="s">
        <v>4</v>
      </c>
      <c r="E48" s="17" t="s">
        <v>52</v>
      </c>
      <c r="F48" s="17" t="s">
        <v>159</v>
      </c>
      <c r="G48" s="17" t="s">
        <v>160</v>
      </c>
      <c r="H48" s="17" t="s">
        <v>157</v>
      </c>
      <c r="I48" s="17" t="s">
        <v>29</v>
      </c>
      <c r="J48" s="17" t="s">
        <v>30</v>
      </c>
      <c r="K48" s="17" t="s">
        <v>156</v>
      </c>
      <c r="L48" s="17" t="s">
        <v>48</v>
      </c>
      <c r="M48" s="17" t="s">
        <v>172</v>
      </c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>
        <v>1679</v>
      </c>
    </row>
    <row r="49" spans="1:27">
      <c r="A49" s="17" t="s">
        <v>165</v>
      </c>
      <c r="B49" s="17" t="s">
        <v>169</v>
      </c>
      <c r="C49" s="17" t="s">
        <v>239</v>
      </c>
      <c r="D49" s="17" t="s">
        <v>4</v>
      </c>
      <c r="E49" s="17" t="s">
        <v>52</v>
      </c>
      <c r="F49" s="17" t="s">
        <v>159</v>
      </c>
      <c r="G49" s="17" t="s">
        <v>160</v>
      </c>
      <c r="H49" s="17" t="s">
        <v>157</v>
      </c>
      <c r="I49" s="17" t="s">
        <v>29</v>
      </c>
      <c r="J49" s="17" t="s">
        <v>30</v>
      </c>
      <c r="K49" s="17" t="s">
        <v>156</v>
      </c>
      <c r="L49" s="17" t="s">
        <v>48</v>
      </c>
      <c r="M49" s="17" t="s">
        <v>172</v>
      </c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>
        <v>1679</v>
      </c>
      <c r="AA49" s="3"/>
    </row>
    <row r="50" spans="1:27">
      <c r="A50" s="17" t="s">
        <v>166</v>
      </c>
      <c r="B50" s="17" t="s">
        <v>170</v>
      </c>
      <c r="C50" s="17" t="s">
        <v>98</v>
      </c>
      <c r="D50" s="17" t="s">
        <v>4</v>
      </c>
      <c r="E50" s="17" t="s">
        <v>135</v>
      </c>
      <c r="F50" s="17" t="s">
        <v>159</v>
      </c>
      <c r="G50" s="17" t="s">
        <v>157</v>
      </c>
      <c r="H50" s="17" t="s">
        <v>29</v>
      </c>
      <c r="I50" s="17" t="s">
        <v>30</v>
      </c>
      <c r="J50" s="17" t="s">
        <v>156</v>
      </c>
      <c r="K50" s="17" t="s">
        <v>106</v>
      </c>
      <c r="L50" s="17" t="s">
        <v>173</v>
      </c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>
        <v>1399</v>
      </c>
    </row>
    <row r="51" spans="1:27">
      <c r="A51" s="17" t="s">
        <v>167</v>
      </c>
      <c r="B51" s="17" t="s">
        <v>170</v>
      </c>
      <c r="C51" s="17" t="s">
        <v>98</v>
      </c>
      <c r="D51" s="17" t="s">
        <v>4</v>
      </c>
      <c r="E51" s="17" t="s">
        <v>135</v>
      </c>
      <c r="F51" s="17" t="s">
        <v>159</v>
      </c>
      <c r="G51" s="17" t="s">
        <v>157</v>
      </c>
      <c r="H51" s="17" t="s">
        <v>29</v>
      </c>
      <c r="I51" s="17" t="s">
        <v>30</v>
      </c>
      <c r="J51" s="17" t="s">
        <v>156</v>
      </c>
      <c r="K51" s="17" t="s">
        <v>106</v>
      </c>
      <c r="L51" s="17" t="s">
        <v>173</v>
      </c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>
        <v>1399</v>
      </c>
    </row>
    <row r="52" spans="1:27">
      <c r="A52" s="17" t="s">
        <v>174</v>
      </c>
      <c r="B52" s="17" t="s">
        <v>171</v>
      </c>
      <c r="C52" s="17" t="s">
        <v>98</v>
      </c>
      <c r="D52" s="17" t="s">
        <v>4</v>
      </c>
      <c r="E52" s="17" t="s">
        <v>52</v>
      </c>
      <c r="F52" s="17" t="s">
        <v>159</v>
      </c>
      <c r="G52" s="17" t="s">
        <v>157</v>
      </c>
      <c r="H52" s="17" t="s">
        <v>29</v>
      </c>
      <c r="I52" s="17" t="s">
        <v>30</v>
      </c>
      <c r="J52" s="17" t="s">
        <v>156</v>
      </c>
      <c r="K52" s="17" t="s">
        <v>106</v>
      </c>
      <c r="L52" s="17" t="s">
        <v>173</v>
      </c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>
        <v>1239</v>
      </c>
    </row>
    <row r="53" spans="1:27">
      <c r="A53" s="17" t="s">
        <v>175</v>
      </c>
      <c r="B53" s="17" t="s">
        <v>171</v>
      </c>
      <c r="C53" s="17" t="s">
        <v>98</v>
      </c>
      <c r="D53" s="17" t="s">
        <v>4</v>
      </c>
      <c r="E53" s="17" t="s">
        <v>52</v>
      </c>
      <c r="F53" s="17" t="s">
        <v>159</v>
      </c>
      <c r="G53" s="17" t="s">
        <v>157</v>
      </c>
      <c r="H53" s="17" t="s">
        <v>29</v>
      </c>
      <c r="I53" s="17" t="s">
        <v>30</v>
      </c>
      <c r="J53" s="17" t="s">
        <v>156</v>
      </c>
      <c r="K53" s="17" t="s">
        <v>106</v>
      </c>
      <c r="L53" s="17" t="s">
        <v>173</v>
      </c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>
        <v>1239</v>
      </c>
    </row>
    <row r="54" spans="1:27">
      <c r="A54" s="17" t="s">
        <v>174</v>
      </c>
      <c r="B54" s="17" t="s">
        <v>178</v>
      </c>
      <c r="C54" s="17" t="s">
        <v>240</v>
      </c>
      <c r="D54" s="17" t="s">
        <v>4</v>
      </c>
      <c r="E54" s="17" t="s">
        <v>52</v>
      </c>
      <c r="F54" s="17" t="s">
        <v>157</v>
      </c>
      <c r="G54" s="17" t="s">
        <v>158</v>
      </c>
      <c r="H54" s="17" t="s">
        <v>181</v>
      </c>
      <c r="I54" s="17" t="s">
        <v>180</v>
      </c>
      <c r="J54" s="17" t="s">
        <v>154</v>
      </c>
      <c r="K54" s="17" t="s">
        <v>176</v>
      </c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>
        <v>1089</v>
      </c>
    </row>
    <row r="55" spans="1:27">
      <c r="A55" s="17" t="s">
        <v>175</v>
      </c>
      <c r="B55" s="17" t="s">
        <v>179</v>
      </c>
      <c r="C55" s="17" t="s">
        <v>241</v>
      </c>
      <c r="D55" s="17" t="s">
        <v>4</v>
      </c>
      <c r="E55" s="17" t="s">
        <v>52</v>
      </c>
      <c r="F55" s="17" t="s">
        <v>157</v>
      </c>
      <c r="G55" s="17" t="s">
        <v>158</v>
      </c>
      <c r="H55" s="17" t="s">
        <v>181</v>
      </c>
      <c r="I55" s="17" t="s">
        <v>180</v>
      </c>
      <c r="J55" s="17" t="s">
        <v>154</v>
      </c>
      <c r="K55" s="17" t="s">
        <v>177</v>
      </c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>
        <v>939</v>
      </c>
    </row>
    <row r="56" spans="1:27">
      <c r="A56" s="17" t="s">
        <v>182</v>
      </c>
      <c r="B56" s="17" t="s">
        <v>183</v>
      </c>
      <c r="C56" s="17" t="s">
        <v>242</v>
      </c>
      <c r="D56" s="17" t="s">
        <v>4</v>
      </c>
      <c r="E56" s="17" t="s">
        <v>52</v>
      </c>
      <c r="F56" s="17" t="s">
        <v>184</v>
      </c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>
        <v>1149</v>
      </c>
    </row>
    <row r="57" spans="1:27">
      <c r="A57" s="17" t="s">
        <v>185</v>
      </c>
      <c r="B57" s="17" t="s">
        <v>186</v>
      </c>
      <c r="C57" s="17" t="s">
        <v>243</v>
      </c>
      <c r="D57" s="17" t="s">
        <v>4</v>
      </c>
      <c r="E57" s="17" t="s">
        <v>52</v>
      </c>
      <c r="F57" s="17" t="s">
        <v>157</v>
      </c>
      <c r="G57" s="17" t="s">
        <v>158</v>
      </c>
      <c r="H57" s="17" t="s">
        <v>181</v>
      </c>
      <c r="I57" s="17" t="s">
        <v>29</v>
      </c>
      <c r="J57" s="17" t="s">
        <v>156</v>
      </c>
      <c r="K57" s="17" t="s">
        <v>161</v>
      </c>
      <c r="L57" s="17" t="s">
        <v>188</v>
      </c>
      <c r="M57" s="17" t="s">
        <v>189</v>
      </c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>
        <v>579</v>
      </c>
    </row>
    <row r="58" spans="1:27">
      <c r="A58" s="17" t="s">
        <v>1693</v>
      </c>
      <c r="B58" s="17" t="s">
        <v>187</v>
      </c>
      <c r="C58" s="17" t="s">
        <v>244</v>
      </c>
      <c r="D58" s="17" t="s">
        <v>4</v>
      </c>
      <c r="E58" s="17" t="s">
        <v>52</v>
      </c>
      <c r="F58" s="17" t="s">
        <v>157</v>
      </c>
      <c r="G58" s="17" t="s">
        <v>158</v>
      </c>
      <c r="H58" s="17" t="s">
        <v>181</v>
      </c>
      <c r="I58" s="17" t="s">
        <v>29</v>
      </c>
      <c r="J58" s="17" t="s">
        <v>156</v>
      </c>
      <c r="K58" s="17" t="s">
        <v>161</v>
      </c>
      <c r="L58" s="17" t="s">
        <v>188</v>
      </c>
      <c r="M58" s="17" t="s">
        <v>190</v>
      </c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>
        <v>479</v>
      </c>
    </row>
    <row r="59" spans="1:27">
      <c r="A59" s="17" t="s">
        <v>191</v>
      </c>
      <c r="B59" s="17" t="s">
        <v>211</v>
      </c>
      <c r="C59" s="17" t="s">
        <v>245</v>
      </c>
      <c r="D59" s="17" t="s">
        <v>63</v>
      </c>
      <c r="E59" s="17" t="s">
        <v>52</v>
      </c>
      <c r="F59" s="17" t="s">
        <v>192</v>
      </c>
      <c r="G59" s="17" t="s">
        <v>193</v>
      </c>
      <c r="H59" s="17" t="s">
        <v>194</v>
      </c>
      <c r="I59" s="17" t="s">
        <v>195</v>
      </c>
      <c r="J59" s="17" t="s">
        <v>196</v>
      </c>
      <c r="K59" s="17" t="s">
        <v>197</v>
      </c>
      <c r="L59" s="17" t="s">
        <v>198</v>
      </c>
      <c r="M59" s="17" t="s">
        <v>199</v>
      </c>
      <c r="N59" s="17" t="s">
        <v>200</v>
      </c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>
        <v>1649</v>
      </c>
    </row>
    <row r="60" spans="1:27">
      <c r="A60" s="17" t="s">
        <v>229</v>
      </c>
      <c r="B60" s="17" t="s">
        <v>212</v>
      </c>
      <c r="C60" s="17" t="s">
        <v>246</v>
      </c>
      <c r="D60" s="17" t="s">
        <v>4</v>
      </c>
      <c r="E60" s="17" t="s">
        <v>52</v>
      </c>
      <c r="F60" s="17" t="s">
        <v>192</v>
      </c>
      <c r="G60" s="17" t="s">
        <v>218</v>
      </c>
      <c r="H60" s="17" t="s">
        <v>194</v>
      </c>
      <c r="I60" s="17" t="s">
        <v>195</v>
      </c>
      <c r="J60" s="17" t="s">
        <v>196</v>
      </c>
      <c r="K60" s="17" t="s">
        <v>197</v>
      </c>
      <c r="L60" s="17" t="s">
        <v>198</v>
      </c>
      <c r="M60" s="17" t="s">
        <v>199</v>
      </c>
      <c r="N60" s="17" t="s">
        <v>202</v>
      </c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>
        <v>1579</v>
      </c>
    </row>
    <row r="61" spans="1:27">
      <c r="A61" s="17" t="s">
        <v>201</v>
      </c>
      <c r="B61" s="17" t="s">
        <v>212</v>
      </c>
      <c r="C61" s="17" t="s">
        <v>246</v>
      </c>
      <c r="D61" s="17" t="s">
        <v>4</v>
      </c>
      <c r="E61" s="17" t="s">
        <v>52</v>
      </c>
      <c r="F61" s="17" t="s">
        <v>192</v>
      </c>
      <c r="G61" s="17" t="s">
        <v>193</v>
      </c>
      <c r="H61" s="17" t="s">
        <v>194</v>
      </c>
      <c r="I61" s="17" t="s">
        <v>195</v>
      </c>
      <c r="J61" s="17" t="s">
        <v>196</v>
      </c>
      <c r="K61" s="17" t="s">
        <v>197</v>
      </c>
      <c r="L61" s="17" t="s">
        <v>198</v>
      </c>
      <c r="M61" s="17" t="s">
        <v>199</v>
      </c>
      <c r="N61" s="17" t="s">
        <v>202</v>
      </c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>
        <v>1529</v>
      </c>
    </row>
    <row r="62" spans="1:27">
      <c r="A62" s="17" t="s">
        <v>203</v>
      </c>
      <c r="B62" s="17" t="s">
        <v>2032</v>
      </c>
      <c r="C62" s="17" t="s">
        <v>240</v>
      </c>
      <c r="D62" s="17" t="s">
        <v>63</v>
      </c>
      <c r="E62" s="17" t="s">
        <v>52</v>
      </c>
      <c r="F62" s="17" t="s">
        <v>192</v>
      </c>
      <c r="G62" s="17" t="s">
        <v>193</v>
      </c>
      <c r="H62" s="17" t="s">
        <v>194</v>
      </c>
      <c r="I62" s="17" t="s">
        <v>195</v>
      </c>
      <c r="J62" s="17" t="s">
        <v>213</v>
      </c>
      <c r="K62" s="17" t="s">
        <v>197</v>
      </c>
      <c r="L62" s="17" t="s">
        <v>198</v>
      </c>
      <c r="M62" s="17" t="s">
        <v>199</v>
      </c>
      <c r="N62" s="17" t="s">
        <v>214</v>
      </c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>
        <v>1489</v>
      </c>
    </row>
    <row r="63" spans="1:27">
      <c r="A63" s="17" t="s">
        <v>205</v>
      </c>
      <c r="B63" s="17" t="s">
        <v>2033</v>
      </c>
      <c r="C63" s="17" t="s">
        <v>240</v>
      </c>
      <c r="D63" s="17" t="s">
        <v>4</v>
      </c>
      <c r="E63" s="17" t="s">
        <v>52</v>
      </c>
      <c r="F63" s="17" t="s">
        <v>192</v>
      </c>
      <c r="G63" s="17" t="s">
        <v>218</v>
      </c>
      <c r="H63" s="17" t="s">
        <v>194</v>
      </c>
      <c r="I63" s="17" t="s">
        <v>195</v>
      </c>
      <c r="J63" s="17" t="s">
        <v>215</v>
      </c>
      <c r="K63" s="17" t="s">
        <v>197</v>
      </c>
      <c r="L63" s="17" t="s">
        <v>198</v>
      </c>
      <c r="M63" s="17" t="s">
        <v>216</v>
      </c>
      <c r="N63" s="17" t="s">
        <v>217</v>
      </c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>
        <v>1429</v>
      </c>
    </row>
    <row r="64" spans="1:27">
      <c r="A64" s="17" t="s">
        <v>204</v>
      </c>
      <c r="B64" s="17" t="s">
        <v>208</v>
      </c>
      <c r="C64" s="17" t="s">
        <v>247</v>
      </c>
      <c r="D64" s="17" t="s">
        <v>4</v>
      </c>
      <c r="E64" s="17" t="s">
        <v>52</v>
      </c>
      <c r="F64" s="17" t="s">
        <v>192</v>
      </c>
      <c r="G64" s="17" t="s">
        <v>193</v>
      </c>
      <c r="H64" s="17" t="s">
        <v>194</v>
      </c>
      <c r="I64" s="17" t="s">
        <v>195</v>
      </c>
      <c r="J64" s="17" t="s">
        <v>215</v>
      </c>
      <c r="K64" s="17" t="s">
        <v>197</v>
      </c>
      <c r="L64" s="17" t="s">
        <v>198</v>
      </c>
      <c r="M64" s="17" t="s">
        <v>216</v>
      </c>
      <c r="N64" s="17" t="s">
        <v>217</v>
      </c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>
        <v>1319</v>
      </c>
    </row>
    <row r="65" spans="1:25">
      <c r="A65" s="17" t="s">
        <v>2034</v>
      </c>
      <c r="B65" s="17" t="s">
        <v>2035</v>
      </c>
      <c r="C65" s="17" t="s">
        <v>2036</v>
      </c>
      <c r="D65" s="17" t="s">
        <v>63</v>
      </c>
      <c r="E65" s="17" t="s">
        <v>52</v>
      </c>
      <c r="F65" s="17" t="s">
        <v>192</v>
      </c>
      <c r="G65" s="17" t="s">
        <v>193</v>
      </c>
      <c r="H65" s="17" t="s">
        <v>194</v>
      </c>
      <c r="I65" s="17" t="s">
        <v>195</v>
      </c>
      <c r="J65" s="17" t="s">
        <v>219</v>
      </c>
      <c r="K65" s="17" t="s">
        <v>197</v>
      </c>
      <c r="L65" s="17" t="s">
        <v>220</v>
      </c>
      <c r="M65" s="17" t="s">
        <v>221</v>
      </c>
      <c r="N65" s="17" t="s">
        <v>222</v>
      </c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>
        <v>1319</v>
      </c>
    </row>
    <row r="66" spans="1:25">
      <c r="A66" s="17" t="s">
        <v>230</v>
      </c>
      <c r="B66" s="17" t="s">
        <v>2035</v>
      </c>
      <c r="C66" s="17" t="s">
        <v>2036</v>
      </c>
      <c r="D66" s="17" t="s">
        <v>4</v>
      </c>
      <c r="E66" s="17" t="s">
        <v>52</v>
      </c>
      <c r="F66" s="17" t="s">
        <v>192</v>
      </c>
      <c r="G66" s="17" t="s">
        <v>218</v>
      </c>
      <c r="H66" s="17" t="s">
        <v>194</v>
      </c>
      <c r="I66" s="17" t="s">
        <v>195</v>
      </c>
      <c r="J66" s="17" t="s">
        <v>223</v>
      </c>
      <c r="K66" s="17" t="s">
        <v>197</v>
      </c>
      <c r="L66" s="17" t="s">
        <v>220</v>
      </c>
      <c r="M66" s="17" t="s">
        <v>224</v>
      </c>
      <c r="N66" s="17" t="s">
        <v>225</v>
      </c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>
        <v>1269</v>
      </c>
    </row>
    <row r="67" spans="1:25">
      <c r="A67" s="17" t="s">
        <v>206</v>
      </c>
      <c r="B67" s="17" t="s">
        <v>209</v>
      </c>
      <c r="C67" s="17" t="s">
        <v>248</v>
      </c>
      <c r="D67" s="17" t="s">
        <v>4</v>
      </c>
      <c r="E67" s="17" t="s">
        <v>52</v>
      </c>
      <c r="F67" s="17" t="s">
        <v>192</v>
      </c>
      <c r="G67" s="17" t="s">
        <v>193</v>
      </c>
      <c r="H67" s="17" t="s">
        <v>194</v>
      </c>
      <c r="I67" s="17" t="s">
        <v>195</v>
      </c>
      <c r="J67" s="17" t="s">
        <v>223</v>
      </c>
      <c r="K67" s="17" t="s">
        <v>197</v>
      </c>
      <c r="L67" s="17" t="s">
        <v>220</v>
      </c>
      <c r="M67" s="17" t="s">
        <v>224</v>
      </c>
      <c r="N67" s="17" t="s">
        <v>225</v>
      </c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>
        <v>1219</v>
      </c>
    </row>
    <row r="68" spans="1:25">
      <c r="A68" s="17" t="s">
        <v>207</v>
      </c>
      <c r="B68" s="17" t="s">
        <v>210</v>
      </c>
      <c r="C68" s="17" t="s">
        <v>249</v>
      </c>
      <c r="D68" s="17" t="s">
        <v>4</v>
      </c>
      <c r="E68" s="17" t="s">
        <v>52</v>
      </c>
      <c r="F68" s="17" t="s">
        <v>192</v>
      </c>
      <c r="G68" s="17" t="s">
        <v>193</v>
      </c>
      <c r="H68" s="17" t="s">
        <v>226</v>
      </c>
      <c r="I68" s="17" t="s">
        <v>197</v>
      </c>
      <c r="J68" s="17" t="s">
        <v>227</v>
      </c>
      <c r="K68" s="17" t="s">
        <v>228</v>
      </c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>
        <v>929</v>
      </c>
    </row>
    <row r="69" spans="1:25">
      <c r="A69" s="17" t="s">
        <v>231</v>
      </c>
      <c r="B69" s="17" t="s">
        <v>232</v>
      </c>
      <c r="C69" s="17" t="s">
        <v>247</v>
      </c>
      <c r="D69" s="17" t="s">
        <v>4</v>
      </c>
      <c r="E69" s="17" t="s">
        <v>5</v>
      </c>
      <c r="F69" s="17" t="s">
        <v>251</v>
      </c>
      <c r="G69" s="17" t="s">
        <v>254</v>
      </c>
      <c r="H69" s="17" t="s">
        <v>255</v>
      </c>
      <c r="I69" s="17" t="s">
        <v>29</v>
      </c>
      <c r="J69" s="17" t="s">
        <v>256</v>
      </c>
      <c r="K69" s="17" t="s">
        <v>257</v>
      </c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>
        <v>1659</v>
      </c>
    </row>
    <row r="70" spans="1:25">
      <c r="A70" s="17" t="s">
        <v>233</v>
      </c>
      <c r="B70" s="17" t="s">
        <v>236</v>
      </c>
      <c r="C70" s="17" t="s">
        <v>247</v>
      </c>
      <c r="D70" s="17" t="s">
        <v>4</v>
      </c>
      <c r="E70" s="17" t="s">
        <v>52</v>
      </c>
      <c r="F70" s="17" t="s">
        <v>251</v>
      </c>
      <c r="G70" s="17" t="s">
        <v>254</v>
      </c>
      <c r="H70" s="17" t="s">
        <v>29</v>
      </c>
      <c r="I70" s="17" t="s">
        <v>256</v>
      </c>
      <c r="J70" s="17" t="s">
        <v>257</v>
      </c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>
        <v>1549</v>
      </c>
    </row>
    <row r="71" spans="1:25">
      <c r="A71" s="17" t="s">
        <v>234</v>
      </c>
      <c r="B71" s="17" t="s">
        <v>237</v>
      </c>
      <c r="C71" s="17" t="s">
        <v>250</v>
      </c>
      <c r="D71" s="17" t="s">
        <v>4</v>
      </c>
      <c r="E71" s="17" t="s">
        <v>52</v>
      </c>
      <c r="F71" s="17" t="s">
        <v>252</v>
      </c>
      <c r="G71" s="17" t="s">
        <v>254</v>
      </c>
      <c r="H71" s="17" t="s">
        <v>18</v>
      </c>
      <c r="I71" s="17" t="s">
        <v>258</v>
      </c>
      <c r="J71" s="17" t="s">
        <v>259</v>
      </c>
      <c r="K71" s="17" t="s">
        <v>113</v>
      </c>
      <c r="L71" s="17" t="s">
        <v>29</v>
      </c>
      <c r="M71" s="17" t="s">
        <v>260</v>
      </c>
      <c r="N71" s="17" t="s">
        <v>177</v>
      </c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>
        <v>1299</v>
      </c>
    </row>
    <row r="72" spans="1:25">
      <c r="A72" s="17" t="s">
        <v>235</v>
      </c>
      <c r="B72" s="17" t="s">
        <v>237</v>
      </c>
      <c r="C72" s="17" t="s">
        <v>250</v>
      </c>
      <c r="D72" s="17" t="s">
        <v>4</v>
      </c>
      <c r="E72" s="17" t="s">
        <v>52</v>
      </c>
      <c r="F72" s="17" t="s">
        <v>252</v>
      </c>
      <c r="G72" s="17" t="s">
        <v>254</v>
      </c>
      <c r="H72" s="17" t="s">
        <v>29</v>
      </c>
      <c r="I72" s="17" t="s">
        <v>260</v>
      </c>
      <c r="J72" s="17" t="s">
        <v>177</v>
      </c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>
        <v>1159</v>
      </c>
    </row>
    <row r="73" spans="1:25">
      <c r="A73" s="17" t="s">
        <v>1694</v>
      </c>
      <c r="B73" s="17" t="s">
        <v>238</v>
      </c>
      <c r="C73" s="17" t="s">
        <v>244</v>
      </c>
      <c r="D73" s="17" t="s">
        <v>4</v>
      </c>
      <c r="E73" s="17" t="s">
        <v>52</v>
      </c>
      <c r="F73" s="17" t="s">
        <v>253</v>
      </c>
      <c r="G73" s="17" t="s">
        <v>29</v>
      </c>
      <c r="H73" s="17" t="s">
        <v>223</v>
      </c>
      <c r="I73" s="17" t="s">
        <v>261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>
        <v>759</v>
      </c>
    </row>
    <row r="74" spans="1:25">
      <c r="A74" s="17" t="s">
        <v>262</v>
      </c>
      <c r="B74" s="17" t="s">
        <v>263</v>
      </c>
      <c r="C74" s="17" t="s">
        <v>266</v>
      </c>
      <c r="D74" s="17" t="s">
        <v>267</v>
      </c>
      <c r="E74" s="17" t="s">
        <v>273</v>
      </c>
      <c r="F74" s="17" t="s">
        <v>269</v>
      </c>
      <c r="G74" s="17" t="s">
        <v>270</v>
      </c>
      <c r="H74" s="17" t="s">
        <v>271</v>
      </c>
      <c r="I74" s="17" t="s">
        <v>268</v>
      </c>
      <c r="J74" s="17" t="s">
        <v>272</v>
      </c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>
        <v>349</v>
      </c>
    </row>
    <row r="75" spans="1:25">
      <c r="A75" s="17" t="s">
        <v>262</v>
      </c>
      <c r="B75" s="17" t="s">
        <v>263</v>
      </c>
      <c r="C75" s="17" t="s">
        <v>266</v>
      </c>
      <c r="D75" s="17" t="s">
        <v>267</v>
      </c>
      <c r="E75" s="17" t="s">
        <v>52</v>
      </c>
      <c r="F75" s="17" t="s">
        <v>269</v>
      </c>
      <c r="G75" s="17" t="s">
        <v>270</v>
      </c>
      <c r="H75" s="17" t="s">
        <v>271</v>
      </c>
      <c r="I75" s="17" t="s">
        <v>268</v>
      </c>
      <c r="J75" s="17" t="s">
        <v>272</v>
      </c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>
        <v>299</v>
      </c>
    </row>
    <row r="76" spans="1:25">
      <c r="A76" s="17" t="s">
        <v>264</v>
      </c>
      <c r="B76" s="17" t="s">
        <v>265</v>
      </c>
      <c r="C76" s="17" t="s">
        <v>274</v>
      </c>
      <c r="D76" s="17" t="s">
        <v>275</v>
      </c>
      <c r="E76" s="17" t="s">
        <v>279</v>
      </c>
      <c r="F76" s="17" t="s">
        <v>277</v>
      </c>
      <c r="G76" s="17" t="s">
        <v>278</v>
      </c>
      <c r="H76" s="17" t="s">
        <v>276</v>
      </c>
      <c r="I76" s="17" t="s">
        <v>280</v>
      </c>
      <c r="J76" s="17" t="s">
        <v>281</v>
      </c>
      <c r="K76" s="17" t="s">
        <v>282</v>
      </c>
      <c r="L76" s="17" t="s">
        <v>283</v>
      </c>
      <c r="M76" s="17" t="s">
        <v>284</v>
      </c>
      <c r="N76" s="17" t="s">
        <v>285</v>
      </c>
      <c r="O76" s="17" t="s">
        <v>286</v>
      </c>
      <c r="P76" s="17"/>
      <c r="Q76" s="17"/>
      <c r="R76" s="17"/>
      <c r="S76" s="17"/>
      <c r="T76" s="17"/>
      <c r="U76" s="17"/>
      <c r="V76" s="17"/>
      <c r="W76" s="17"/>
      <c r="X76" s="17"/>
      <c r="Y76" s="17">
        <v>1199</v>
      </c>
    </row>
    <row r="77" spans="1:25">
      <c r="A77" s="17" t="s">
        <v>287</v>
      </c>
      <c r="B77" s="17" t="s">
        <v>313</v>
      </c>
      <c r="C77" s="17" t="s">
        <v>289</v>
      </c>
      <c r="D77" s="17" t="s">
        <v>290</v>
      </c>
      <c r="E77" s="17" t="s">
        <v>304</v>
      </c>
      <c r="F77" s="17" t="s">
        <v>291</v>
      </c>
      <c r="G77" s="17" t="s">
        <v>292</v>
      </c>
      <c r="H77" s="17" t="s">
        <v>293</v>
      </c>
      <c r="I77" s="17" t="s">
        <v>294</v>
      </c>
      <c r="J77" s="17" t="s">
        <v>295</v>
      </c>
      <c r="K77" s="17" t="s">
        <v>296</v>
      </c>
      <c r="L77" s="17" t="s">
        <v>297</v>
      </c>
      <c r="M77" s="17" t="s">
        <v>298</v>
      </c>
      <c r="N77" s="17" t="s">
        <v>299</v>
      </c>
      <c r="O77" s="17" t="s">
        <v>300</v>
      </c>
      <c r="P77" s="17" t="s">
        <v>301</v>
      </c>
      <c r="Q77" s="17" t="s">
        <v>302</v>
      </c>
      <c r="R77" s="17" t="s">
        <v>303</v>
      </c>
      <c r="S77" s="17"/>
      <c r="T77" s="17"/>
      <c r="U77" s="17"/>
      <c r="V77" s="17"/>
      <c r="W77" s="17"/>
      <c r="X77" s="17"/>
      <c r="Y77" s="17">
        <v>2099</v>
      </c>
    </row>
    <row r="78" spans="1:25">
      <c r="A78" s="17" t="s">
        <v>288</v>
      </c>
      <c r="B78" s="17" t="s">
        <v>313</v>
      </c>
      <c r="C78" s="17" t="s">
        <v>289</v>
      </c>
      <c r="D78" s="17" t="s">
        <v>290</v>
      </c>
      <c r="E78" s="17" t="s">
        <v>305</v>
      </c>
      <c r="F78" s="17" t="s">
        <v>291</v>
      </c>
      <c r="G78" s="17" t="s">
        <v>292</v>
      </c>
      <c r="H78" s="17" t="s">
        <v>293</v>
      </c>
      <c r="I78" s="17" t="s">
        <v>294</v>
      </c>
      <c r="J78" s="17" t="s">
        <v>295</v>
      </c>
      <c r="K78" s="17" t="s">
        <v>296</v>
      </c>
      <c r="L78" s="17" t="s">
        <v>297</v>
      </c>
      <c r="M78" s="17" t="s">
        <v>298</v>
      </c>
      <c r="N78" s="17" t="s">
        <v>299</v>
      </c>
      <c r="O78" s="17" t="s">
        <v>300</v>
      </c>
      <c r="P78" s="17" t="s">
        <v>301</v>
      </c>
      <c r="Q78" s="17" t="s">
        <v>302</v>
      </c>
      <c r="R78" s="17" t="s">
        <v>303</v>
      </c>
      <c r="S78" s="17"/>
      <c r="T78" s="17"/>
      <c r="U78" s="17"/>
      <c r="V78" s="17"/>
      <c r="W78" s="17"/>
      <c r="X78" s="17"/>
      <c r="Y78" s="17">
        <v>2099</v>
      </c>
    </row>
    <row r="79" spans="1:25">
      <c r="A79" s="17" t="s">
        <v>2089</v>
      </c>
      <c r="B79" s="17" t="s">
        <v>313</v>
      </c>
      <c r="C79" s="17" t="s">
        <v>289</v>
      </c>
      <c r="D79" s="17" t="s">
        <v>290</v>
      </c>
      <c r="E79" s="17" t="s">
        <v>306</v>
      </c>
      <c r="F79" s="17" t="s">
        <v>291</v>
      </c>
      <c r="G79" s="17" t="s">
        <v>292</v>
      </c>
      <c r="H79" s="17" t="s">
        <v>293</v>
      </c>
      <c r="I79" s="17" t="s">
        <v>294</v>
      </c>
      <c r="J79" s="17" t="s">
        <v>295</v>
      </c>
      <c r="K79" s="17" t="s">
        <v>296</v>
      </c>
      <c r="L79" s="17" t="s">
        <v>297</v>
      </c>
      <c r="M79" s="17" t="s">
        <v>298</v>
      </c>
      <c r="N79" s="17" t="s">
        <v>299</v>
      </c>
      <c r="O79" s="17" t="s">
        <v>300</v>
      </c>
      <c r="P79" s="17" t="s">
        <v>301</v>
      </c>
      <c r="Q79" s="17" t="s">
        <v>302</v>
      </c>
      <c r="R79" s="17" t="s">
        <v>303</v>
      </c>
      <c r="S79" s="17"/>
      <c r="T79" s="17"/>
      <c r="U79" s="17"/>
      <c r="V79" s="17"/>
      <c r="W79" s="17"/>
      <c r="X79" s="17"/>
      <c r="Y79" s="17">
        <v>2099</v>
      </c>
    </row>
    <row r="80" spans="1:25">
      <c r="A80" s="17" t="s">
        <v>307</v>
      </c>
      <c r="B80" s="17" t="s">
        <v>313</v>
      </c>
      <c r="C80" s="17" t="s">
        <v>289</v>
      </c>
      <c r="D80" s="17" t="s">
        <v>290</v>
      </c>
      <c r="E80" s="17" t="s">
        <v>52</v>
      </c>
      <c r="F80" s="17" t="s">
        <v>291</v>
      </c>
      <c r="G80" s="17" t="s">
        <v>292</v>
      </c>
      <c r="H80" s="17" t="s">
        <v>293</v>
      </c>
      <c r="I80" s="17" t="s">
        <v>310</v>
      </c>
      <c r="J80" s="17" t="s">
        <v>295</v>
      </c>
      <c r="K80" s="17" t="s">
        <v>296</v>
      </c>
      <c r="L80" s="17" t="s">
        <v>297</v>
      </c>
      <c r="M80" s="17" t="s">
        <v>298</v>
      </c>
      <c r="N80" s="17" t="s">
        <v>299</v>
      </c>
      <c r="O80" s="17" t="s">
        <v>301</v>
      </c>
      <c r="P80" s="17" t="s">
        <v>303</v>
      </c>
      <c r="Q80" s="17"/>
      <c r="R80" s="17"/>
      <c r="S80" s="17"/>
      <c r="T80" s="17"/>
      <c r="U80" s="17"/>
      <c r="V80" s="17"/>
      <c r="W80" s="17"/>
      <c r="X80" s="17"/>
      <c r="Y80" s="17">
        <v>1899</v>
      </c>
    </row>
    <row r="81" spans="1:25">
      <c r="A81" s="17" t="s">
        <v>308</v>
      </c>
      <c r="B81" s="17" t="s">
        <v>313</v>
      </c>
      <c r="C81" s="17" t="s">
        <v>289</v>
      </c>
      <c r="D81" s="17" t="s">
        <v>290</v>
      </c>
      <c r="E81" s="17" t="s">
        <v>52</v>
      </c>
      <c r="F81" s="17" t="s">
        <v>291</v>
      </c>
      <c r="G81" s="17" t="s">
        <v>292</v>
      </c>
      <c r="H81" s="17" t="s">
        <v>293</v>
      </c>
      <c r="I81" s="17" t="s">
        <v>294</v>
      </c>
      <c r="J81" s="17" t="s">
        <v>295</v>
      </c>
      <c r="K81" s="17" t="s">
        <v>296</v>
      </c>
      <c r="L81" s="17" t="s">
        <v>297</v>
      </c>
      <c r="M81" s="17" t="s">
        <v>298</v>
      </c>
      <c r="N81" s="17" t="s">
        <v>299</v>
      </c>
      <c r="O81" s="17" t="s">
        <v>300</v>
      </c>
      <c r="P81" s="17" t="s">
        <v>301</v>
      </c>
      <c r="Q81" s="17" t="s">
        <v>302</v>
      </c>
      <c r="R81" s="17" t="s">
        <v>303</v>
      </c>
      <c r="S81" s="17"/>
      <c r="T81" s="17"/>
      <c r="U81" s="17"/>
      <c r="V81" s="17"/>
      <c r="W81" s="17"/>
      <c r="X81" s="17"/>
      <c r="Y81" s="17">
        <v>1979</v>
      </c>
    </row>
    <row r="82" spans="1:25">
      <c r="A82" s="17" t="s">
        <v>325</v>
      </c>
      <c r="B82" s="17" t="s">
        <v>326</v>
      </c>
      <c r="C82" s="17" t="s">
        <v>327</v>
      </c>
      <c r="D82" s="17" t="s">
        <v>328</v>
      </c>
      <c r="E82" s="17" t="s">
        <v>52</v>
      </c>
      <c r="F82" s="17" t="s">
        <v>351</v>
      </c>
      <c r="G82" s="17" t="s">
        <v>319</v>
      </c>
      <c r="H82" s="17" t="s">
        <v>2090</v>
      </c>
      <c r="I82" s="17" t="s">
        <v>2091</v>
      </c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>
        <v>1629</v>
      </c>
    </row>
    <row r="83" spans="1:25">
      <c r="A83" s="17" t="s">
        <v>311</v>
      </c>
      <c r="B83" s="17" t="s">
        <v>312</v>
      </c>
      <c r="C83" s="17" t="s">
        <v>289</v>
      </c>
      <c r="D83" s="17" t="s">
        <v>317</v>
      </c>
      <c r="E83" s="17" t="s">
        <v>305</v>
      </c>
      <c r="F83" s="17" t="s">
        <v>318</v>
      </c>
      <c r="G83" s="17" t="s">
        <v>319</v>
      </c>
      <c r="H83" s="17" t="s">
        <v>292</v>
      </c>
      <c r="I83" s="17" t="s">
        <v>293</v>
      </c>
      <c r="J83" s="17" t="s">
        <v>310</v>
      </c>
      <c r="K83" s="17" t="s">
        <v>320</v>
      </c>
      <c r="L83" s="17" t="s">
        <v>321</v>
      </c>
      <c r="M83" s="17" t="s">
        <v>297</v>
      </c>
      <c r="N83" s="17" t="s">
        <v>322</v>
      </c>
      <c r="O83" s="17" t="s">
        <v>299</v>
      </c>
      <c r="P83" s="17" t="s">
        <v>323</v>
      </c>
      <c r="Q83" s="17" t="s">
        <v>324</v>
      </c>
      <c r="R83" s="17" t="s">
        <v>303</v>
      </c>
      <c r="S83" s="17"/>
      <c r="T83" s="17"/>
      <c r="U83" s="17"/>
      <c r="V83" s="17"/>
      <c r="W83" s="17"/>
      <c r="X83" s="17"/>
      <c r="Y83" s="17">
        <v>1749</v>
      </c>
    </row>
    <row r="84" spans="1:25">
      <c r="A84" s="17" t="s">
        <v>314</v>
      </c>
      <c r="B84" s="17" t="s">
        <v>312</v>
      </c>
      <c r="C84" s="17" t="s">
        <v>289</v>
      </c>
      <c r="D84" s="17" t="s">
        <v>317</v>
      </c>
      <c r="E84" s="17" t="s">
        <v>304</v>
      </c>
      <c r="F84" s="17" t="s">
        <v>318</v>
      </c>
      <c r="G84" s="17" t="s">
        <v>319</v>
      </c>
      <c r="H84" s="17" t="s">
        <v>292</v>
      </c>
      <c r="I84" s="17" t="s">
        <v>293</v>
      </c>
      <c r="J84" s="17" t="s">
        <v>310</v>
      </c>
      <c r="K84" s="17" t="s">
        <v>320</v>
      </c>
      <c r="L84" s="17" t="s">
        <v>321</v>
      </c>
      <c r="M84" s="17" t="s">
        <v>297</v>
      </c>
      <c r="N84" s="17" t="s">
        <v>322</v>
      </c>
      <c r="O84" s="17" t="s">
        <v>299</v>
      </c>
      <c r="P84" s="17" t="s">
        <v>323</v>
      </c>
      <c r="Q84" s="17" t="s">
        <v>324</v>
      </c>
      <c r="R84" s="17" t="s">
        <v>303</v>
      </c>
      <c r="S84" s="17"/>
      <c r="T84" s="17"/>
      <c r="U84" s="17"/>
      <c r="V84" s="17"/>
      <c r="W84" s="17"/>
      <c r="X84" s="17"/>
      <c r="Y84" s="17">
        <v>1749</v>
      </c>
    </row>
    <row r="85" spans="1:25">
      <c r="A85" s="17" t="s">
        <v>315</v>
      </c>
      <c r="B85" s="17" t="s">
        <v>312</v>
      </c>
      <c r="C85" s="17" t="s">
        <v>289</v>
      </c>
      <c r="D85" s="17" t="s">
        <v>317</v>
      </c>
      <c r="E85" s="17" t="s">
        <v>135</v>
      </c>
      <c r="F85" s="17" t="s">
        <v>318</v>
      </c>
      <c r="G85" s="17" t="s">
        <v>319</v>
      </c>
      <c r="H85" s="17" t="s">
        <v>292</v>
      </c>
      <c r="I85" s="17" t="s">
        <v>293</v>
      </c>
      <c r="J85" s="17" t="s">
        <v>310</v>
      </c>
      <c r="K85" s="17" t="s">
        <v>320</v>
      </c>
      <c r="L85" s="17" t="s">
        <v>321</v>
      </c>
      <c r="M85" s="17" t="s">
        <v>297</v>
      </c>
      <c r="N85" s="17" t="s">
        <v>322</v>
      </c>
      <c r="O85" s="17" t="s">
        <v>299</v>
      </c>
      <c r="P85" s="17" t="s">
        <v>323</v>
      </c>
      <c r="Q85" s="17" t="s">
        <v>324</v>
      </c>
      <c r="R85" s="17" t="s">
        <v>303</v>
      </c>
      <c r="S85" s="17"/>
      <c r="T85" s="17"/>
      <c r="U85" s="17"/>
      <c r="V85" s="17"/>
      <c r="W85" s="17"/>
      <c r="X85" s="17"/>
      <c r="Y85" s="17">
        <v>1749</v>
      </c>
    </row>
    <row r="86" spans="1:25">
      <c r="A86" s="17" t="s">
        <v>316</v>
      </c>
      <c r="B86" s="17" t="s">
        <v>312</v>
      </c>
      <c r="C86" s="17" t="s">
        <v>289</v>
      </c>
      <c r="D86" s="17" t="s">
        <v>317</v>
      </c>
      <c r="E86" s="17" t="s">
        <v>52</v>
      </c>
      <c r="F86" s="17" t="s">
        <v>318</v>
      </c>
      <c r="G86" s="17" t="s">
        <v>319</v>
      </c>
      <c r="H86" s="17" t="s">
        <v>292</v>
      </c>
      <c r="I86" s="17" t="s">
        <v>293</v>
      </c>
      <c r="J86" s="17" t="s">
        <v>310</v>
      </c>
      <c r="K86" s="17" t="s">
        <v>320</v>
      </c>
      <c r="L86" s="17" t="s">
        <v>321</v>
      </c>
      <c r="M86" s="17" t="s">
        <v>297</v>
      </c>
      <c r="N86" s="17" t="s">
        <v>322</v>
      </c>
      <c r="O86" s="17" t="s">
        <v>299</v>
      </c>
      <c r="P86" s="17" t="s">
        <v>323</v>
      </c>
      <c r="Q86" s="17" t="s">
        <v>324</v>
      </c>
      <c r="R86" s="17" t="s">
        <v>303</v>
      </c>
      <c r="S86" s="17"/>
      <c r="T86" s="17"/>
      <c r="U86" s="17"/>
      <c r="V86" s="17"/>
      <c r="W86" s="17"/>
      <c r="X86" s="17"/>
      <c r="Y86" s="17">
        <v>1599</v>
      </c>
    </row>
    <row r="87" spans="1:25">
      <c r="A87" s="17" t="s">
        <v>2115</v>
      </c>
      <c r="B87" s="17" t="s">
        <v>312</v>
      </c>
      <c r="C87" s="17" t="s">
        <v>289</v>
      </c>
      <c r="D87" s="17" t="s">
        <v>317</v>
      </c>
      <c r="E87" s="17" t="s">
        <v>52</v>
      </c>
      <c r="F87" s="17" t="s">
        <v>318</v>
      </c>
      <c r="G87" s="17" t="s">
        <v>291</v>
      </c>
      <c r="H87" s="17" t="s">
        <v>292</v>
      </c>
      <c r="I87" s="17" t="s">
        <v>293</v>
      </c>
      <c r="J87" s="17" t="s">
        <v>310</v>
      </c>
      <c r="K87" s="17" t="s">
        <v>2116</v>
      </c>
      <c r="L87" s="17" t="s">
        <v>321</v>
      </c>
      <c r="M87" s="17" t="s">
        <v>297</v>
      </c>
      <c r="N87" s="17" t="s">
        <v>322</v>
      </c>
      <c r="O87" s="17" t="s">
        <v>299</v>
      </c>
      <c r="P87" s="17" t="s">
        <v>323</v>
      </c>
      <c r="Q87" s="17" t="s">
        <v>324</v>
      </c>
      <c r="R87" s="17" t="s">
        <v>303</v>
      </c>
      <c r="S87" s="17"/>
      <c r="T87" s="17"/>
      <c r="U87" s="17"/>
      <c r="V87" s="17"/>
      <c r="W87" s="17"/>
      <c r="X87" s="17"/>
      <c r="Y87" s="17">
        <v>1599</v>
      </c>
    </row>
    <row r="88" spans="1:25">
      <c r="A88" s="17" t="s">
        <v>2085</v>
      </c>
      <c r="B88" s="17" t="s">
        <v>312</v>
      </c>
      <c r="C88" s="17" t="s">
        <v>289</v>
      </c>
      <c r="D88" s="17" t="s">
        <v>317</v>
      </c>
      <c r="E88" s="17" t="s">
        <v>52</v>
      </c>
      <c r="F88" s="17" t="s">
        <v>318</v>
      </c>
      <c r="G88" s="17" t="s">
        <v>319</v>
      </c>
      <c r="H88" s="17" t="s">
        <v>292</v>
      </c>
      <c r="I88" s="17" t="s">
        <v>293</v>
      </c>
      <c r="J88" s="17" t="s">
        <v>310</v>
      </c>
      <c r="K88" s="17" t="s">
        <v>320</v>
      </c>
      <c r="L88" s="17" t="s">
        <v>321</v>
      </c>
      <c r="M88" s="17" t="s">
        <v>297</v>
      </c>
      <c r="N88" s="17" t="s">
        <v>322</v>
      </c>
      <c r="O88" s="17" t="s">
        <v>299</v>
      </c>
      <c r="P88" s="17" t="s">
        <v>323</v>
      </c>
      <c r="Q88" s="17" t="s">
        <v>324</v>
      </c>
      <c r="R88" s="17" t="s">
        <v>303</v>
      </c>
      <c r="S88" s="17"/>
      <c r="T88" s="17"/>
      <c r="U88" s="17"/>
      <c r="V88" s="17"/>
      <c r="W88" s="17"/>
      <c r="X88" s="17"/>
      <c r="Y88" s="17">
        <v>1599</v>
      </c>
    </row>
    <row r="89" spans="1:25">
      <c r="A89" s="17" t="s">
        <v>329</v>
      </c>
      <c r="B89" s="17" t="s">
        <v>312</v>
      </c>
      <c r="C89" s="17" t="s">
        <v>289</v>
      </c>
      <c r="D89" s="17" t="s">
        <v>317</v>
      </c>
      <c r="E89" s="17" t="s">
        <v>135</v>
      </c>
      <c r="F89" s="17" t="s">
        <v>338</v>
      </c>
      <c r="G89" s="17" t="s">
        <v>292</v>
      </c>
      <c r="H89" s="17" t="s">
        <v>293</v>
      </c>
      <c r="I89" s="17" t="s">
        <v>310</v>
      </c>
      <c r="J89" s="17" t="s">
        <v>320</v>
      </c>
      <c r="K89" s="17" t="s">
        <v>321</v>
      </c>
      <c r="L89" s="17" t="s">
        <v>297</v>
      </c>
      <c r="M89" s="17" t="s">
        <v>322</v>
      </c>
      <c r="N89" s="17" t="s">
        <v>299</v>
      </c>
      <c r="O89" s="17" t="s">
        <v>303</v>
      </c>
      <c r="P89" s="17" t="s">
        <v>2130</v>
      </c>
      <c r="Q89" s="17"/>
      <c r="R89" s="17"/>
      <c r="S89" s="17"/>
      <c r="T89" s="17"/>
      <c r="U89" s="17"/>
      <c r="V89" s="17"/>
      <c r="W89" s="17"/>
      <c r="X89" s="17"/>
      <c r="Y89" s="17">
        <v>1599</v>
      </c>
    </row>
    <row r="90" spans="1:25">
      <c r="A90" s="17" t="s">
        <v>2046</v>
      </c>
      <c r="B90" s="17" t="s">
        <v>312</v>
      </c>
      <c r="C90" s="17" t="s">
        <v>289</v>
      </c>
      <c r="D90" s="17" t="s">
        <v>317</v>
      </c>
      <c r="E90" s="17" t="s">
        <v>52</v>
      </c>
      <c r="F90" s="17" t="s">
        <v>338</v>
      </c>
      <c r="G90" s="17" t="s">
        <v>292</v>
      </c>
      <c r="H90" s="17" t="s">
        <v>293</v>
      </c>
      <c r="I90" s="17" t="s">
        <v>310</v>
      </c>
      <c r="J90" s="17" t="s">
        <v>320</v>
      </c>
      <c r="K90" s="17" t="s">
        <v>321</v>
      </c>
      <c r="L90" s="17" t="s">
        <v>297</v>
      </c>
      <c r="M90" s="17" t="s">
        <v>322</v>
      </c>
      <c r="N90" s="17" t="s">
        <v>299</v>
      </c>
      <c r="O90" s="17" t="s">
        <v>303</v>
      </c>
      <c r="P90" s="17" t="s">
        <v>2130</v>
      </c>
      <c r="Q90" s="17"/>
      <c r="R90" s="17"/>
      <c r="S90" s="17"/>
      <c r="T90" s="17"/>
      <c r="U90" s="17"/>
      <c r="V90" s="17"/>
      <c r="W90" s="17"/>
      <c r="X90" s="17"/>
      <c r="Y90" s="17">
        <v>1399</v>
      </c>
    </row>
    <row r="91" spans="1:25">
      <c r="A91" s="17" t="s">
        <v>330</v>
      </c>
      <c r="B91" s="17" t="s">
        <v>312</v>
      </c>
      <c r="C91" s="17" t="s">
        <v>289</v>
      </c>
      <c r="D91" s="17" t="s">
        <v>317</v>
      </c>
      <c r="E91" s="17" t="s">
        <v>334</v>
      </c>
      <c r="F91" s="17" t="s">
        <v>318</v>
      </c>
      <c r="G91" s="17" t="s">
        <v>319</v>
      </c>
      <c r="H91" s="17" t="s">
        <v>292</v>
      </c>
      <c r="I91" s="17" t="s">
        <v>293</v>
      </c>
      <c r="J91" s="17" t="s">
        <v>310</v>
      </c>
      <c r="K91" s="17" t="s">
        <v>320</v>
      </c>
      <c r="L91" s="17" t="s">
        <v>321</v>
      </c>
      <c r="M91" s="17" t="s">
        <v>297</v>
      </c>
      <c r="N91" s="17" t="s">
        <v>322</v>
      </c>
      <c r="O91" s="17" t="s">
        <v>299</v>
      </c>
      <c r="P91" s="17" t="s">
        <v>323</v>
      </c>
      <c r="Q91" s="17" t="s">
        <v>324</v>
      </c>
      <c r="R91" s="17" t="s">
        <v>303</v>
      </c>
      <c r="S91" s="17"/>
      <c r="T91" s="17"/>
      <c r="U91" s="17"/>
      <c r="V91" s="17"/>
      <c r="W91" s="17"/>
      <c r="X91" s="17"/>
      <c r="Y91" s="17">
        <v>1699</v>
      </c>
    </row>
    <row r="92" spans="1:25">
      <c r="A92" s="17" t="s">
        <v>331</v>
      </c>
      <c r="B92" s="17" t="s">
        <v>312</v>
      </c>
      <c r="C92" s="17" t="s">
        <v>289</v>
      </c>
      <c r="D92" s="17" t="s">
        <v>317</v>
      </c>
      <c r="E92" s="17" t="s">
        <v>336</v>
      </c>
      <c r="F92" s="17" t="s">
        <v>318</v>
      </c>
      <c r="G92" s="17" t="s">
        <v>319</v>
      </c>
      <c r="H92" s="17" t="s">
        <v>292</v>
      </c>
      <c r="I92" s="17" t="s">
        <v>293</v>
      </c>
      <c r="J92" s="17" t="s">
        <v>310</v>
      </c>
      <c r="K92" s="17" t="s">
        <v>320</v>
      </c>
      <c r="L92" s="17" t="s">
        <v>321</v>
      </c>
      <c r="M92" s="17" t="s">
        <v>297</v>
      </c>
      <c r="N92" s="17" t="s">
        <v>322</v>
      </c>
      <c r="O92" s="17" t="s">
        <v>299</v>
      </c>
      <c r="P92" s="17" t="s">
        <v>323</v>
      </c>
      <c r="Q92" s="17" t="s">
        <v>324</v>
      </c>
      <c r="R92" s="17" t="s">
        <v>303</v>
      </c>
      <c r="S92" s="17"/>
      <c r="T92" s="17"/>
      <c r="U92" s="17"/>
      <c r="V92" s="17"/>
      <c r="W92" s="17"/>
      <c r="X92" s="17"/>
      <c r="Y92" s="17">
        <v>1699</v>
      </c>
    </row>
    <row r="93" spans="1:25">
      <c r="A93" s="17" t="s">
        <v>332</v>
      </c>
      <c r="B93" s="17" t="s">
        <v>312</v>
      </c>
      <c r="C93" s="17" t="s">
        <v>289</v>
      </c>
      <c r="D93" s="17" t="s">
        <v>317</v>
      </c>
      <c r="E93" s="17" t="s">
        <v>335</v>
      </c>
      <c r="F93" s="17" t="s">
        <v>318</v>
      </c>
      <c r="G93" s="17" t="s">
        <v>319</v>
      </c>
      <c r="H93" s="17" t="s">
        <v>292</v>
      </c>
      <c r="I93" s="17" t="s">
        <v>293</v>
      </c>
      <c r="J93" s="17" t="s">
        <v>310</v>
      </c>
      <c r="K93" s="17" t="s">
        <v>320</v>
      </c>
      <c r="L93" s="17" t="s">
        <v>321</v>
      </c>
      <c r="M93" s="17" t="s">
        <v>297</v>
      </c>
      <c r="N93" s="17" t="s">
        <v>322</v>
      </c>
      <c r="O93" s="17" t="s">
        <v>299</v>
      </c>
      <c r="P93" s="17" t="s">
        <v>323</v>
      </c>
      <c r="Q93" s="17" t="s">
        <v>324</v>
      </c>
      <c r="R93" s="17" t="s">
        <v>303</v>
      </c>
      <c r="S93" s="17"/>
      <c r="T93" s="17"/>
      <c r="U93" s="17"/>
      <c r="V93" s="17"/>
      <c r="W93" s="17"/>
      <c r="X93" s="17"/>
      <c r="Y93" s="17">
        <v>1699</v>
      </c>
    </row>
    <row r="94" spans="1:25">
      <c r="A94" s="17" t="s">
        <v>333</v>
      </c>
      <c r="B94" s="17" t="s">
        <v>312</v>
      </c>
      <c r="C94" s="17" t="s">
        <v>289</v>
      </c>
      <c r="D94" s="17" t="s">
        <v>317</v>
      </c>
      <c r="E94" s="17" t="s">
        <v>337</v>
      </c>
      <c r="F94" s="17" t="s">
        <v>318</v>
      </c>
      <c r="G94" s="17" t="s">
        <v>319</v>
      </c>
      <c r="H94" s="17" t="s">
        <v>292</v>
      </c>
      <c r="I94" s="17" t="s">
        <v>293</v>
      </c>
      <c r="J94" s="17" t="s">
        <v>310</v>
      </c>
      <c r="K94" s="17" t="s">
        <v>320</v>
      </c>
      <c r="L94" s="17" t="s">
        <v>321</v>
      </c>
      <c r="M94" s="17" t="s">
        <v>297</v>
      </c>
      <c r="N94" s="17" t="s">
        <v>322</v>
      </c>
      <c r="O94" s="17" t="s">
        <v>299</v>
      </c>
      <c r="P94" s="17" t="s">
        <v>323</v>
      </c>
      <c r="Q94" s="17" t="s">
        <v>324</v>
      </c>
      <c r="R94" s="17" t="s">
        <v>303</v>
      </c>
      <c r="S94" s="17"/>
      <c r="T94" s="17"/>
      <c r="U94" s="17"/>
      <c r="V94" s="17"/>
      <c r="W94" s="17"/>
      <c r="X94" s="17"/>
      <c r="Y94" s="17">
        <v>1699</v>
      </c>
    </row>
    <row r="95" spans="1:25">
      <c r="A95" s="17" t="s">
        <v>820</v>
      </c>
      <c r="B95" s="17" t="s">
        <v>341</v>
      </c>
      <c r="C95" s="17" t="s">
        <v>342</v>
      </c>
      <c r="D95" s="17" t="s">
        <v>317</v>
      </c>
      <c r="E95" s="17" t="s">
        <v>52</v>
      </c>
      <c r="F95" s="17" t="s">
        <v>318</v>
      </c>
      <c r="G95" s="17" t="s">
        <v>291</v>
      </c>
      <c r="H95" s="17" t="s">
        <v>292</v>
      </c>
      <c r="I95" s="17" t="s">
        <v>293</v>
      </c>
      <c r="J95" s="17" t="s">
        <v>346</v>
      </c>
      <c r="K95" s="17" t="s">
        <v>345</v>
      </c>
      <c r="L95" s="17" t="s">
        <v>321</v>
      </c>
      <c r="M95" s="17" t="s">
        <v>347</v>
      </c>
      <c r="N95" s="17" t="s">
        <v>344</v>
      </c>
      <c r="O95" s="17" t="s">
        <v>348</v>
      </c>
      <c r="P95" s="17" t="s">
        <v>349</v>
      </c>
      <c r="Q95" s="17" t="s">
        <v>350</v>
      </c>
      <c r="R95" s="17" t="s">
        <v>300</v>
      </c>
      <c r="S95" s="17" t="s">
        <v>303</v>
      </c>
      <c r="T95" s="17"/>
      <c r="U95" s="17"/>
      <c r="V95" s="17"/>
      <c r="W95" s="17"/>
      <c r="X95" s="17"/>
      <c r="Y95" s="17">
        <v>1899</v>
      </c>
    </row>
    <row r="96" spans="1:25">
      <c r="A96" s="17" t="s">
        <v>339</v>
      </c>
      <c r="B96" s="17" t="s">
        <v>341</v>
      </c>
      <c r="C96" s="17" t="s">
        <v>342</v>
      </c>
      <c r="D96" s="17" t="s">
        <v>317</v>
      </c>
      <c r="E96" s="17" t="s">
        <v>135</v>
      </c>
      <c r="F96" s="17" t="s">
        <v>318</v>
      </c>
      <c r="G96" s="17" t="s">
        <v>319</v>
      </c>
      <c r="H96" s="17" t="s">
        <v>292</v>
      </c>
      <c r="I96" s="17" t="s">
        <v>293</v>
      </c>
      <c r="J96" s="17" t="s">
        <v>310</v>
      </c>
      <c r="K96" s="17" t="s">
        <v>320</v>
      </c>
      <c r="L96" s="17" t="s">
        <v>321</v>
      </c>
      <c r="M96" s="17" t="s">
        <v>349</v>
      </c>
      <c r="N96" s="17" t="s">
        <v>322</v>
      </c>
      <c r="O96" s="17" t="s">
        <v>303</v>
      </c>
      <c r="P96" s="17" t="s">
        <v>309</v>
      </c>
      <c r="Q96" s="17"/>
      <c r="R96" s="17"/>
      <c r="S96" s="17"/>
      <c r="T96" s="17"/>
      <c r="U96" s="17"/>
      <c r="V96" s="17"/>
      <c r="W96" s="17"/>
      <c r="X96" s="17"/>
      <c r="Y96" s="17">
        <v>1599</v>
      </c>
    </row>
    <row r="97" spans="1:25">
      <c r="A97" s="17" t="s">
        <v>340</v>
      </c>
      <c r="B97" s="17" t="s">
        <v>341</v>
      </c>
      <c r="C97" s="17" t="s">
        <v>342</v>
      </c>
      <c r="D97" s="17" t="s">
        <v>317</v>
      </c>
      <c r="E97" s="17" t="s">
        <v>52</v>
      </c>
      <c r="F97" s="17" t="s">
        <v>318</v>
      </c>
      <c r="G97" s="17" t="s">
        <v>338</v>
      </c>
      <c r="H97" s="17" t="s">
        <v>292</v>
      </c>
      <c r="I97" s="17" t="s">
        <v>293</v>
      </c>
      <c r="J97" s="17" t="s">
        <v>310</v>
      </c>
      <c r="K97" s="17" t="s">
        <v>320</v>
      </c>
      <c r="L97" s="17" t="s">
        <v>321</v>
      </c>
      <c r="M97" s="17" t="s">
        <v>349</v>
      </c>
      <c r="N97" s="17" t="s">
        <v>322</v>
      </c>
      <c r="O97" s="17" t="s">
        <v>303</v>
      </c>
      <c r="P97" s="17" t="s">
        <v>309</v>
      </c>
      <c r="Q97" s="17"/>
      <c r="R97" s="17"/>
      <c r="S97" s="17"/>
      <c r="T97" s="17"/>
      <c r="U97" s="17"/>
      <c r="V97" s="17"/>
      <c r="W97" s="17"/>
      <c r="X97" s="17"/>
      <c r="Y97" s="17">
        <v>1399</v>
      </c>
    </row>
    <row r="98" spans="1:25">
      <c r="A98" s="17" t="s">
        <v>2080</v>
      </c>
      <c r="B98" s="17" t="s">
        <v>341</v>
      </c>
      <c r="C98" s="17" t="s">
        <v>342</v>
      </c>
      <c r="D98" s="17" t="s">
        <v>63</v>
      </c>
      <c r="E98" s="17" t="s">
        <v>52</v>
      </c>
      <c r="F98" s="17" t="s">
        <v>343</v>
      </c>
      <c r="G98" s="17" t="s">
        <v>338</v>
      </c>
      <c r="H98" s="17" t="s">
        <v>292</v>
      </c>
      <c r="I98" s="17" t="s">
        <v>293</v>
      </c>
      <c r="J98" s="17" t="s">
        <v>351</v>
      </c>
      <c r="K98" s="17" t="s">
        <v>321</v>
      </c>
      <c r="L98" s="17" t="s">
        <v>349</v>
      </c>
      <c r="M98" s="17" t="s">
        <v>323</v>
      </c>
      <c r="N98" s="17" t="s">
        <v>303</v>
      </c>
      <c r="O98" s="17" t="s">
        <v>303</v>
      </c>
      <c r="P98" s="17"/>
      <c r="Q98" s="17"/>
      <c r="R98" s="17"/>
      <c r="S98" s="17"/>
      <c r="T98" s="17"/>
      <c r="U98" s="17"/>
      <c r="V98" s="17"/>
      <c r="W98" s="17"/>
      <c r="X98" s="17"/>
      <c r="Y98" s="17">
        <v>1349</v>
      </c>
    </row>
    <row r="99" spans="1:25">
      <c r="A99" s="17" t="s">
        <v>2102</v>
      </c>
      <c r="B99" s="17" t="s">
        <v>341</v>
      </c>
      <c r="C99" s="17" t="s">
        <v>342</v>
      </c>
      <c r="D99" s="17" t="s">
        <v>63</v>
      </c>
      <c r="E99" s="17" t="s">
        <v>135</v>
      </c>
      <c r="F99" s="17" t="s">
        <v>343</v>
      </c>
      <c r="G99" s="17" t="s">
        <v>338</v>
      </c>
      <c r="H99" s="17" t="s">
        <v>292</v>
      </c>
      <c r="I99" s="17" t="s">
        <v>293</v>
      </c>
      <c r="J99" s="17" t="s">
        <v>351</v>
      </c>
      <c r="K99" s="17" t="s">
        <v>321</v>
      </c>
      <c r="L99" s="17" t="s">
        <v>349</v>
      </c>
      <c r="M99" s="17" t="s">
        <v>323</v>
      </c>
      <c r="N99" s="17" t="s">
        <v>303</v>
      </c>
      <c r="O99" s="17" t="s">
        <v>303</v>
      </c>
      <c r="P99" s="17"/>
      <c r="Q99" s="17"/>
      <c r="R99" s="17"/>
      <c r="S99" s="17"/>
      <c r="T99" s="17"/>
      <c r="U99" s="17"/>
      <c r="V99" s="17"/>
      <c r="W99" s="17"/>
      <c r="X99" s="17"/>
      <c r="Y99" s="17">
        <v>1349</v>
      </c>
    </row>
    <row r="100" spans="1:25">
      <c r="A100" s="17" t="s">
        <v>2087</v>
      </c>
      <c r="B100" s="17" t="s">
        <v>341</v>
      </c>
      <c r="C100" s="17" t="s">
        <v>342</v>
      </c>
      <c r="D100" s="17" t="s">
        <v>63</v>
      </c>
      <c r="E100" s="17" t="s">
        <v>135</v>
      </c>
      <c r="F100" s="17" t="s">
        <v>343</v>
      </c>
      <c r="G100" s="17" t="s">
        <v>338</v>
      </c>
      <c r="H100" s="17" t="s">
        <v>292</v>
      </c>
      <c r="I100" s="17" t="s">
        <v>293</v>
      </c>
      <c r="J100" s="17" t="s">
        <v>351</v>
      </c>
      <c r="K100" s="17" t="s">
        <v>321</v>
      </c>
      <c r="L100" s="17" t="s">
        <v>349</v>
      </c>
      <c r="M100" s="17" t="s">
        <v>323</v>
      </c>
      <c r="N100" s="17" t="s">
        <v>303</v>
      </c>
      <c r="O100" s="17" t="s">
        <v>303</v>
      </c>
      <c r="P100" s="17"/>
      <c r="Q100" s="17"/>
      <c r="R100" s="17"/>
      <c r="S100" s="17"/>
      <c r="T100" s="17"/>
      <c r="U100" s="17"/>
      <c r="V100" s="17"/>
      <c r="W100" s="17"/>
      <c r="X100" s="17"/>
      <c r="Y100" s="17">
        <v>1349</v>
      </c>
    </row>
    <row r="101" spans="1:25">
      <c r="A101" s="17" t="s">
        <v>2045</v>
      </c>
      <c r="B101" s="17" t="s">
        <v>341</v>
      </c>
      <c r="C101" s="17" t="s">
        <v>342</v>
      </c>
      <c r="D101" s="17" t="s">
        <v>317</v>
      </c>
      <c r="E101" s="17" t="s">
        <v>52</v>
      </c>
      <c r="F101" s="17" t="s">
        <v>343</v>
      </c>
      <c r="G101" s="17" t="s">
        <v>338</v>
      </c>
      <c r="H101" s="17" t="s">
        <v>292</v>
      </c>
      <c r="I101" s="17" t="s">
        <v>293</v>
      </c>
      <c r="J101" s="17" t="s">
        <v>351</v>
      </c>
      <c r="K101" s="17" t="s">
        <v>320</v>
      </c>
      <c r="L101" s="17" t="s">
        <v>321</v>
      </c>
      <c r="M101" s="17" t="s">
        <v>349</v>
      </c>
      <c r="N101" s="17" t="s">
        <v>323</v>
      </c>
      <c r="O101" s="17" t="s">
        <v>303</v>
      </c>
      <c r="P101" s="17"/>
      <c r="Q101" s="17"/>
      <c r="R101" s="17"/>
      <c r="S101" s="17"/>
      <c r="T101" s="17"/>
      <c r="U101" s="17"/>
      <c r="V101" s="17"/>
      <c r="W101" s="17"/>
      <c r="X101" s="17"/>
      <c r="Y101" s="17">
        <v>1149</v>
      </c>
    </row>
    <row r="102" spans="1:25">
      <c r="A102" s="17" t="s">
        <v>352</v>
      </c>
      <c r="B102" s="17" t="s">
        <v>353</v>
      </c>
      <c r="C102" s="17" t="s">
        <v>327</v>
      </c>
      <c r="D102" s="17" t="s">
        <v>63</v>
      </c>
      <c r="E102" s="17" t="s">
        <v>135</v>
      </c>
      <c r="F102" s="17" t="s">
        <v>343</v>
      </c>
      <c r="G102" s="17" t="s">
        <v>338</v>
      </c>
      <c r="H102" s="17" t="s">
        <v>292</v>
      </c>
      <c r="I102" s="17" t="s">
        <v>293</v>
      </c>
      <c r="J102" s="17" t="s">
        <v>310</v>
      </c>
      <c r="K102" s="17" t="s">
        <v>322</v>
      </c>
      <c r="L102" s="17" t="s">
        <v>321</v>
      </c>
      <c r="M102" s="17" t="s">
        <v>349</v>
      </c>
      <c r="N102" s="17" t="s">
        <v>323</v>
      </c>
      <c r="O102" s="17" t="s">
        <v>324</v>
      </c>
      <c r="P102" s="17"/>
      <c r="Q102" s="17"/>
      <c r="R102" s="17"/>
      <c r="S102" s="17"/>
      <c r="T102" s="17"/>
      <c r="U102" s="17"/>
      <c r="V102" s="17"/>
      <c r="W102" s="17"/>
      <c r="X102" s="17"/>
      <c r="Y102" s="17">
        <v>1399</v>
      </c>
    </row>
    <row r="103" spans="1:25">
      <c r="A103" s="17" t="s">
        <v>354</v>
      </c>
      <c r="B103" s="17" t="s">
        <v>353</v>
      </c>
      <c r="C103" s="17" t="s">
        <v>327</v>
      </c>
      <c r="D103" s="17" t="s">
        <v>317</v>
      </c>
      <c r="E103" s="17" t="s">
        <v>52</v>
      </c>
      <c r="F103" s="17" t="s">
        <v>318</v>
      </c>
      <c r="G103" s="17" t="s">
        <v>338</v>
      </c>
      <c r="H103" s="17" t="s">
        <v>292</v>
      </c>
      <c r="I103" s="17" t="s">
        <v>293</v>
      </c>
      <c r="J103" s="17" t="s">
        <v>310</v>
      </c>
      <c r="K103" s="17" t="s">
        <v>322</v>
      </c>
      <c r="L103" s="17" t="s">
        <v>321</v>
      </c>
      <c r="M103" s="17" t="s">
        <v>349</v>
      </c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>
        <v>1299</v>
      </c>
    </row>
    <row r="104" spans="1:25">
      <c r="A104" s="17" t="s">
        <v>355</v>
      </c>
      <c r="B104" s="17" t="s">
        <v>353</v>
      </c>
      <c r="C104" s="17" t="s">
        <v>327</v>
      </c>
      <c r="D104" s="17" t="s">
        <v>4</v>
      </c>
      <c r="E104" s="17" t="s">
        <v>135</v>
      </c>
      <c r="F104" s="17" t="s">
        <v>343</v>
      </c>
      <c r="G104" s="17" t="s">
        <v>338</v>
      </c>
      <c r="H104" s="17" t="s">
        <v>292</v>
      </c>
      <c r="I104" s="17" t="s">
        <v>323</v>
      </c>
      <c r="J104" s="17" t="s">
        <v>351</v>
      </c>
      <c r="K104" s="17" t="s">
        <v>321</v>
      </c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>
        <v>1199</v>
      </c>
    </row>
    <row r="105" spans="1:25">
      <c r="A105" s="17" t="s">
        <v>2088</v>
      </c>
      <c r="B105" s="17" t="s">
        <v>353</v>
      </c>
      <c r="C105" s="17" t="s">
        <v>327</v>
      </c>
      <c r="D105" s="17" t="s">
        <v>317</v>
      </c>
      <c r="E105" s="17" t="s">
        <v>52</v>
      </c>
      <c r="F105" s="17" t="s">
        <v>343</v>
      </c>
      <c r="G105" s="17" t="s">
        <v>338</v>
      </c>
      <c r="H105" s="17" t="s">
        <v>292</v>
      </c>
      <c r="I105" s="17" t="s">
        <v>323</v>
      </c>
      <c r="J105" s="17" t="s">
        <v>351</v>
      </c>
      <c r="K105" s="17" t="s">
        <v>321</v>
      </c>
      <c r="L105" s="17" t="s">
        <v>356</v>
      </c>
      <c r="M105" s="17" t="s">
        <v>357</v>
      </c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>
        <v>999</v>
      </c>
    </row>
    <row r="106" spans="1:25">
      <c r="A106" s="17" t="s">
        <v>365</v>
      </c>
      <c r="B106" s="17" t="s">
        <v>359</v>
      </c>
      <c r="C106" s="17" t="s">
        <v>361</v>
      </c>
      <c r="D106" s="17" t="s">
        <v>63</v>
      </c>
      <c r="E106" s="17" t="s">
        <v>52</v>
      </c>
      <c r="F106" s="17" t="s">
        <v>351</v>
      </c>
      <c r="G106" s="17" t="s">
        <v>338</v>
      </c>
      <c r="H106" s="17" t="s">
        <v>292</v>
      </c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>
        <v>999</v>
      </c>
    </row>
    <row r="107" spans="1:25">
      <c r="A107" s="17" t="s">
        <v>358</v>
      </c>
      <c r="B107" s="17" t="s">
        <v>359</v>
      </c>
      <c r="C107" s="17" t="s">
        <v>361</v>
      </c>
      <c r="D107" s="17" t="s">
        <v>63</v>
      </c>
      <c r="E107" s="17" t="s">
        <v>52</v>
      </c>
      <c r="F107" s="17" t="s">
        <v>343</v>
      </c>
      <c r="G107" s="17" t="s">
        <v>363</v>
      </c>
      <c r="H107" s="17" t="s">
        <v>292</v>
      </c>
      <c r="I107" s="17" t="s">
        <v>323</v>
      </c>
      <c r="J107" s="17" t="s">
        <v>364</v>
      </c>
      <c r="K107" s="17" t="s">
        <v>356</v>
      </c>
      <c r="L107" s="17" t="s">
        <v>357</v>
      </c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>
        <v>949</v>
      </c>
    </row>
    <row r="108" spans="1:25">
      <c r="A108" s="17" t="s">
        <v>2101</v>
      </c>
      <c r="B108" s="17" t="s">
        <v>360</v>
      </c>
      <c r="C108" s="17" t="s">
        <v>362</v>
      </c>
      <c r="D108" s="17" t="s">
        <v>63</v>
      </c>
      <c r="E108" s="17" t="s">
        <v>52</v>
      </c>
      <c r="F108" s="17" t="s">
        <v>343</v>
      </c>
      <c r="G108" s="17" t="s">
        <v>363</v>
      </c>
      <c r="H108" s="17" t="s">
        <v>292</v>
      </c>
      <c r="I108" s="17" t="s">
        <v>323</v>
      </c>
      <c r="J108" s="17" t="s">
        <v>364</v>
      </c>
      <c r="K108" s="17" t="s">
        <v>356</v>
      </c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>
        <v>799</v>
      </c>
    </row>
    <row r="109" spans="1:25">
      <c r="A109" s="17" t="s">
        <v>2106</v>
      </c>
      <c r="B109" s="17" t="s">
        <v>360</v>
      </c>
      <c r="C109" s="17" t="s">
        <v>362</v>
      </c>
      <c r="D109" s="17" t="s">
        <v>63</v>
      </c>
      <c r="E109" s="17" t="s">
        <v>52</v>
      </c>
      <c r="F109" s="17" t="s">
        <v>343</v>
      </c>
      <c r="G109" s="17" t="s">
        <v>363</v>
      </c>
      <c r="H109" s="17" t="s">
        <v>292</v>
      </c>
      <c r="I109" s="17" t="s">
        <v>323</v>
      </c>
      <c r="J109" s="17" t="s">
        <v>364</v>
      </c>
      <c r="K109" s="17" t="s">
        <v>356</v>
      </c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>
        <v>799</v>
      </c>
    </row>
    <row r="110" spans="1:25">
      <c r="A110" s="17" t="s">
        <v>366</v>
      </c>
      <c r="B110" s="17" t="s">
        <v>430</v>
      </c>
      <c r="C110" s="17" t="s">
        <v>376</v>
      </c>
      <c r="D110" s="17" t="s">
        <v>378</v>
      </c>
      <c r="E110" s="17" t="s">
        <v>374</v>
      </c>
      <c r="F110" s="17" t="s">
        <v>369</v>
      </c>
      <c r="G110" s="17" t="s">
        <v>367</v>
      </c>
      <c r="H110" s="17" t="s">
        <v>370</v>
      </c>
      <c r="I110" s="17" t="s">
        <v>371</v>
      </c>
      <c r="J110" s="17" t="s">
        <v>368</v>
      </c>
      <c r="K110" s="17" t="s">
        <v>390</v>
      </c>
      <c r="L110" s="17" t="s">
        <v>373</v>
      </c>
      <c r="M110" s="17" t="s">
        <v>379</v>
      </c>
      <c r="N110" s="17" t="s">
        <v>372</v>
      </c>
      <c r="O110" s="17" t="s">
        <v>387</v>
      </c>
      <c r="P110" s="17"/>
      <c r="Q110" s="17"/>
      <c r="R110" s="17"/>
      <c r="S110" s="17"/>
      <c r="T110" s="17"/>
      <c r="U110" s="17"/>
      <c r="V110" s="17"/>
      <c r="W110" s="17"/>
      <c r="X110" s="17"/>
      <c r="Y110" s="17">
        <v>5499</v>
      </c>
    </row>
    <row r="111" spans="1:25">
      <c r="A111" s="17" t="s">
        <v>375</v>
      </c>
      <c r="B111" s="17" t="s">
        <v>431</v>
      </c>
      <c r="C111" s="17" t="s">
        <v>377</v>
      </c>
      <c r="D111" s="17" t="s">
        <v>381</v>
      </c>
      <c r="E111" s="17" t="s">
        <v>374</v>
      </c>
      <c r="F111" s="17" t="s">
        <v>369</v>
      </c>
      <c r="G111" s="17" t="s">
        <v>367</v>
      </c>
      <c r="H111" s="17" t="s">
        <v>370</v>
      </c>
      <c r="I111" s="17" t="s">
        <v>382</v>
      </c>
      <c r="J111" s="17" t="s">
        <v>368</v>
      </c>
      <c r="K111" s="17" t="s">
        <v>390</v>
      </c>
      <c r="L111" s="17" t="s">
        <v>383</v>
      </c>
      <c r="M111" s="17" t="s">
        <v>379</v>
      </c>
      <c r="N111" s="17" t="s">
        <v>384</v>
      </c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>
        <v>27999</v>
      </c>
    </row>
    <row r="112" spans="1:25">
      <c r="A112" s="17" t="s">
        <v>385</v>
      </c>
      <c r="B112" s="17" t="s">
        <v>429</v>
      </c>
      <c r="C112" s="17" t="s">
        <v>376</v>
      </c>
      <c r="D112" s="17" t="s">
        <v>381</v>
      </c>
      <c r="E112" s="17" t="s">
        <v>374</v>
      </c>
      <c r="F112" s="17" t="s">
        <v>369</v>
      </c>
      <c r="G112" s="17" t="s">
        <v>367</v>
      </c>
      <c r="H112" s="17" t="s">
        <v>370</v>
      </c>
      <c r="I112" s="17" t="s">
        <v>371</v>
      </c>
      <c r="J112" s="17" t="s">
        <v>368</v>
      </c>
      <c r="K112" s="17" t="s">
        <v>390</v>
      </c>
      <c r="L112" s="17" t="s">
        <v>373</v>
      </c>
      <c r="M112" s="17" t="s">
        <v>379</v>
      </c>
      <c r="N112" s="17" t="s">
        <v>386</v>
      </c>
      <c r="O112" s="17" t="s">
        <v>372</v>
      </c>
      <c r="P112" s="17" t="s">
        <v>387</v>
      </c>
      <c r="Q112" s="17"/>
      <c r="R112" s="17"/>
      <c r="S112" s="17"/>
      <c r="T112" s="17"/>
      <c r="U112" s="17"/>
      <c r="V112" s="17"/>
      <c r="W112" s="17"/>
      <c r="X112" s="17"/>
      <c r="Y112" s="17">
        <v>3699</v>
      </c>
    </row>
    <row r="113" spans="1:25">
      <c r="A113" s="17" t="s">
        <v>388</v>
      </c>
      <c r="B113" s="17" t="s">
        <v>432</v>
      </c>
      <c r="C113" s="17" t="s">
        <v>391</v>
      </c>
      <c r="D113" s="17" t="s">
        <v>381</v>
      </c>
      <c r="E113" s="17" t="s">
        <v>374</v>
      </c>
      <c r="F113" s="17" t="s">
        <v>369</v>
      </c>
      <c r="G113" s="17" t="s">
        <v>367</v>
      </c>
      <c r="H113" s="17" t="s">
        <v>370</v>
      </c>
      <c r="I113" s="17" t="s">
        <v>371</v>
      </c>
      <c r="J113" s="17" t="s">
        <v>368</v>
      </c>
      <c r="K113" s="17" t="s">
        <v>390</v>
      </c>
      <c r="L113" s="17" t="s">
        <v>373</v>
      </c>
      <c r="M113" s="17" t="s">
        <v>379</v>
      </c>
      <c r="N113" s="17" t="s">
        <v>386</v>
      </c>
      <c r="O113" s="17" t="s">
        <v>372</v>
      </c>
      <c r="P113" s="17" t="s">
        <v>387</v>
      </c>
      <c r="Q113" s="17"/>
      <c r="R113" s="17"/>
      <c r="S113" s="17"/>
      <c r="T113" s="17"/>
      <c r="U113" s="17"/>
      <c r="V113" s="17"/>
      <c r="W113" s="17"/>
      <c r="X113" s="17"/>
      <c r="Y113" s="17">
        <v>5999</v>
      </c>
    </row>
    <row r="114" spans="1:25">
      <c r="A114" s="17" t="s">
        <v>389</v>
      </c>
      <c r="B114" s="17" t="s">
        <v>433</v>
      </c>
      <c r="C114" s="17" t="s">
        <v>392</v>
      </c>
      <c r="D114" s="17" t="s">
        <v>381</v>
      </c>
      <c r="E114" s="17" t="s">
        <v>374</v>
      </c>
      <c r="F114" s="17" t="s">
        <v>369</v>
      </c>
      <c r="G114" s="17" t="s">
        <v>367</v>
      </c>
      <c r="H114" s="17" t="s">
        <v>370</v>
      </c>
      <c r="I114" s="17" t="s">
        <v>371</v>
      </c>
      <c r="J114" s="17" t="s">
        <v>368</v>
      </c>
      <c r="K114" s="17" t="s">
        <v>390</v>
      </c>
      <c r="L114" s="17" t="s">
        <v>373</v>
      </c>
      <c r="M114" s="17" t="s">
        <v>379</v>
      </c>
      <c r="N114" s="17" t="s">
        <v>386</v>
      </c>
      <c r="O114" s="17" t="s">
        <v>372</v>
      </c>
      <c r="P114" s="17" t="s">
        <v>387</v>
      </c>
      <c r="Q114" s="17"/>
      <c r="R114" s="17"/>
      <c r="S114" s="17"/>
      <c r="T114" s="17"/>
      <c r="U114" s="17"/>
      <c r="V114" s="17"/>
      <c r="W114" s="17"/>
      <c r="X114" s="17"/>
      <c r="Y114" s="17">
        <v>2699</v>
      </c>
    </row>
    <row r="115" spans="1:25">
      <c r="A115" s="17" t="s">
        <v>393</v>
      </c>
      <c r="B115" s="17" t="s">
        <v>434</v>
      </c>
      <c r="C115" s="17" t="s">
        <v>395</v>
      </c>
      <c r="D115" s="17" t="s">
        <v>397</v>
      </c>
      <c r="E115" s="17" t="s">
        <v>374</v>
      </c>
      <c r="F115" s="17" t="s">
        <v>369</v>
      </c>
      <c r="G115" s="17" t="s">
        <v>367</v>
      </c>
      <c r="H115" s="17" t="s">
        <v>370</v>
      </c>
      <c r="I115" s="17" t="s">
        <v>382</v>
      </c>
      <c r="J115" s="17" t="s">
        <v>368</v>
      </c>
      <c r="K115" s="17" t="s">
        <v>390</v>
      </c>
      <c r="L115" s="17" t="s">
        <v>373</v>
      </c>
      <c r="M115" s="17" t="s">
        <v>379</v>
      </c>
      <c r="N115" s="17" t="s">
        <v>386</v>
      </c>
      <c r="O115" s="17" t="s">
        <v>372</v>
      </c>
      <c r="P115" s="17" t="s">
        <v>398</v>
      </c>
      <c r="Q115" s="17"/>
      <c r="R115" s="17"/>
      <c r="S115" s="17"/>
      <c r="T115" s="17"/>
      <c r="U115" s="17"/>
      <c r="V115" s="17"/>
      <c r="W115" s="17"/>
      <c r="X115" s="17"/>
      <c r="Y115" s="17">
        <v>2199</v>
      </c>
    </row>
    <row r="116" spans="1:25">
      <c r="A116" s="17" t="s">
        <v>394</v>
      </c>
      <c r="B116" s="17" t="s">
        <v>435</v>
      </c>
      <c r="C116" s="17" t="s">
        <v>396</v>
      </c>
      <c r="D116" s="17" t="s">
        <v>397</v>
      </c>
      <c r="E116" s="17" t="s">
        <v>374</v>
      </c>
      <c r="F116" s="17" t="s">
        <v>369</v>
      </c>
      <c r="G116" s="17" t="s">
        <v>367</v>
      </c>
      <c r="H116" s="17" t="s">
        <v>370</v>
      </c>
      <c r="I116" s="17" t="s">
        <v>382</v>
      </c>
      <c r="J116" s="17" t="s">
        <v>368</v>
      </c>
      <c r="K116" s="17" t="s">
        <v>390</v>
      </c>
      <c r="L116" s="17" t="s">
        <v>373</v>
      </c>
      <c r="M116" s="17" t="s">
        <v>379</v>
      </c>
      <c r="N116" s="17" t="s">
        <v>386</v>
      </c>
      <c r="O116" s="17" t="s">
        <v>372</v>
      </c>
      <c r="P116" s="17" t="s">
        <v>398</v>
      </c>
      <c r="Q116" s="17"/>
      <c r="R116" s="17"/>
      <c r="S116" s="17"/>
      <c r="T116" s="17"/>
      <c r="U116" s="17"/>
      <c r="V116" s="17"/>
      <c r="W116" s="17"/>
      <c r="X116" s="17"/>
      <c r="Y116" s="17">
        <v>2799</v>
      </c>
    </row>
    <row r="117" spans="1:25">
      <c r="A117" s="17" t="s">
        <v>399</v>
      </c>
      <c r="B117" s="17" t="s">
        <v>436</v>
      </c>
      <c r="C117" s="17" t="s">
        <v>404</v>
      </c>
      <c r="D117" s="17" t="s">
        <v>397</v>
      </c>
      <c r="E117" s="17" t="s">
        <v>369</v>
      </c>
      <c r="F117" s="17" t="s">
        <v>367</v>
      </c>
      <c r="G117" s="17" t="s">
        <v>418</v>
      </c>
      <c r="H117" s="17" t="s">
        <v>382</v>
      </c>
      <c r="I117" s="17" t="s">
        <v>368</v>
      </c>
      <c r="J117" s="17" t="s">
        <v>390</v>
      </c>
      <c r="K117" s="17" t="s">
        <v>409</v>
      </c>
      <c r="L117" s="17" t="s">
        <v>379</v>
      </c>
      <c r="M117" s="17" t="s">
        <v>386</v>
      </c>
      <c r="N117" s="17" t="s">
        <v>372</v>
      </c>
      <c r="O117" s="17" t="s">
        <v>387</v>
      </c>
      <c r="P117" s="17"/>
      <c r="Q117" s="17"/>
      <c r="R117" s="17"/>
      <c r="S117" s="17"/>
      <c r="T117" s="17"/>
      <c r="U117" s="17"/>
      <c r="V117" s="17"/>
      <c r="W117" s="17"/>
      <c r="X117" s="17"/>
      <c r="Y117" s="17">
        <v>1699</v>
      </c>
    </row>
    <row r="118" spans="1:25">
      <c r="A118" s="17" t="s">
        <v>400</v>
      </c>
      <c r="B118" s="17" t="s">
        <v>437</v>
      </c>
      <c r="C118" s="17" t="s">
        <v>405</v>
      </c>
      <c r="D118" s="17" t="s">
        <v>397</v>
      </c>
      <c r="E118" s="17" t="s">
        <v>374</v>
      </c>
      <c r="F118" s="17" t="s">
        <v>369</v>
      </c>
      <c r="G118" s="17" t="s">
        <v>367</v>
      </c>
      <c r="H118" s="17" t="s">
        <v>447</v>
      </c>
      <c r="I118" s="17" t="s">
        <v>382</v>
      </c>
      <c r="J118" s="17" t="s">
        <v>368</v>
      </c>
      <c r="K118" s="17" t="s">
        <v>390</v>
      </c>
      <c r="L118" s="17" t="s">
        <v>409</v>
      </c>
      <c r="M118" s="17" t="s">
        <v>379</v>
      </c>
      <c r="N118" s="17" t="s">
        <v>372</v>
      </c>
      <c r="O118" s="17" t="s">
        <v>387</v>
      </c>
      <c r="P118" s="17"/>
      <c r="Q118" s="17"/>
      <c r="R118" s="17"/>
      <c r="S118" s="17"/>
      <c r="T118" s="17"/>
      <c r="U118" s="17"/>
      <c r="V118" s="17"/>
      <c r="W118" s="17"/>
      <c r="X118" s="17"/>
      <c r="Y118" s="17">
        <v>2099</v>
      </c>
    </row>
    <row r="119" spans="1:25">
      <c r="A119" s="17" t="s">
        <v>401</v>
      </c>
      <c r="B119" s="17" t="s">
        <v>438</v>
      </c>
      <c r="C119" s="17" t="s">
        <v>406</v>
      </c>
      <c r="D119" s="17" t="s">
        <v>397</v>
      </c>
      <c r="E119" s="17" t="s">
        <v>374</v>
      </c>
      <c r="F119" s="17" t="s">
        <v>369</v>
      </c>
      <c r="G119" s="17" t="s">
        <v>367</v>
      </c>
      <c r="H119" s="17" t="s">
        <v>418</v>
      </c>
      <c r="I119" s="17" t="s">
        <v>382</v>
      </c>
      <c r="J119" s="17" t="s">
        <v>368</v>
      </c>
      <c r="K119" s="17" t="s">
        <v>390</v>
      </c>
      <c r="L119" s="17" t="s">
        <v>409</v>
      </c>
      <c r="M119" s="17" t="s">
        <v>379</v>
      </c>
      <c r="N119" s="17" t="s">
        <v>386</v>
      </c>
      <c r="O119" s="17" t="s">
        <v>372</v>
      </c>
      <c r="P119" s="17" t="s">
        <v>387</v>
      </c>
      <c r="Q119" s="17"/>
      <c r="R119" s="17"/>
      <c r="S119" s="17"/>
      <c r="T119" s="17"/>
      <c r="U119" s="17"/>
      <c r="V119" s="17"/>
      <c r="W119" s="17"/>
      <c r="X119" s="17"/>
      <c r="Y119" s="17">
        <v>2599</v>
      </c>
    </row>
    <row r="120" spans="1:25">
      <c r="A120" s="17" t="s">
        <v>402</v>
      </c>
      <c r="B120" s="17" t="s">
        <v>435</v>
      </c>
      <c r="C120" s="17" t="s">
        <v>396</v>
      </c>
      <c r="D120" s="17" t="s">
        <v>397</v>
      </c>
      <c r="E120" s="17" t="s">
        <v>374</v>
      </c>
      <c r="F120" s="17" t="s">
        <v>369</v>
      </c>
      <c r="G120" s="17" t="s">
        <v>367</v>
      </c>
      <c r="H120" s="17" t="s">
        <v>419</v>
      </c>
      <c r="I120" s="17" t="s">
        <v>382</v>
      </c>
      <c r="J120" s="17" t="s">
        <v>368</v>
      </c>
      <c r="K120" s="17" t="s">
        <v>390</v>
      </c>
      <c r="L120" s="17" t="s">
        <v>409</v>
      </c>
      <c r="M120" s="17" t="s">
        <v>379</v>
      </c>
      <c r="N120" s="17" t="s">
        <v>386</v>
      </c>
      <c r="O120" s="17" t="s">
        <v>372</v>
      </c>
      <c r="P120" s="17" t="s">
        <v>387</v>
      </c>
      <c r="Q120" s="17"/>
      <c r="R120" s="17"/>
      <c r="S120" s="17"/>
      <c r="T120" s="17"/>
      <c r="U120" s="17"/>
      <c r="V120" s="17"/>
      <c r="W120" s="17"/>
      <c r="X120" s="17"/>
      <c r="Y120" s="17">
        <v>2799</v>
      </c>
    </row>
    <row r="121" spans="1:25">
      <c r="A121" s="17" t="s">
        <v>403</v>
      </c>
      <c r="B121" s="17" t="s">
        <v>439</v>
      </c>
      <c r="C121" s="17" t="s">
        <v>407</v>
      </c>
      <c r="D121" s="17" t="s">
        <v>397</v>
      </c>
      <c r="E121" s="17" t="s">
        <v>374</v>
      </c>
      <c r="F121" s="17" t="s">
        <v>369</v>
      </c>
      <c r="G121" s="17" t="s">
        <v>367</v>
      </c>
      <c r="H121" s="17" t="s">
        <v>419</v>
      </c>
      <c r="I121" s="17" t="s">
        <v>408</v>
      </c>
      <c r="J121" s="17" t="s">
        <v>368</v>
      </c>
      <c r="K121" s="17" t="s">
        <v>390</v>
      </c>
      <c r="L121" s="17" t="s">
        <v>409</v>
      </c>
      <c r="M121" s="17" t="s">
        <v>379</v>
      </c>
      <c r="N121" s="17" t="s">
        <v>386</v>
      </c>
      <c r="O121" s="17" t="s">
        <v>372</v>
      </c>
      <c r="P121" s="17" t="s">
        <v>387</v>
      </c>
      <c r="Q121" s="17"/>
      <c r="R121" s="17"/>
      <c r="S121" s="17"/>
      <c r="T121" s="17"/>
      <c r="U121" s="17"/>
      <c r="V121" s="17"/>
      <c r="W121" s="17"/>
      <c r="X121" s="17"/>
      <c r="Y121" s="17">
        <v>4199</v>
      </c>
    </row>
    <row r="122" spans="1:25">
      <c r="A122" s="17" t="s">
        <v>1945</v>
      </c>
      <c r="B122" s="17" t="s">
        <v>1946</v>
      </c>
      <c r="C122" s="17" t="s">
        <v>1947</v>
      </c>
      <c r="D122" s="17" t="s">
        <v>397</v>
      </c>
      <c r="E122" s="17" t="s">
        <v>374</v>
      </c>
      <c r="F122" s="17" t="s">
        <v>369</v>
      </c>
      <c r="G122" s="17" t="s">
        <v>367</v>
      </c>
      <c r="H122" s="17" t="s">
        <v>419</v>
      </c>
      <c r="I122" s="17" t="s">
        <v>408</v>
      </c>
      <c r="J122" s="17" t="s">
        <v>368</v>
      </c>
      <c r="K122" s="17" t="s">
        <v>390</v>
      </c>
      <c r="L122" s="17" t="s">
        <v>409</v>
      </c>
      <c r="M122" s="17" t="s">
        <v>379</v>
      </c>
      <c r="N122" s="17" t="s">
        <v>386</v>
      </c>
      <c r="O122" s="17" t="s">
        <v>372</v>
      </c>
      <c r="P122" s="17" t="s">
        <v>387</v>
      </c>
      <c r="Q122" s="17"/>
      <c r="R122" s="17"/>
      <c r="S122" s="17"/>
      <c r="T122" s="17"/>
      <c r="U122" s="17"/>
      <c r="V122" s="17"/>
      <c r="W122" s="17"/>
      <c r="X122" s="17"/>
      <c r="Y122" s="17"/>
    </row>
    <row r="123" spans="1:25">
      <c r="A123" s="17" t="s">
        <v>410</v>
      </c>
      <c r="B123" s="17" t="s">
        <v>436</v>
      </c>
      <c r="C123" s="17" t="s">
        <v>404</v>
      </c>
      <c r="D123" s="17" t="s">
        <v>397</v>
      </c>
      <c r="E123" s="17" t="s">
        <v>374</v>
      </c>
      <c r="F123" s="17" t="s">
        <v>369</v>
      </c>
      <c r="G123" s="17" t="s">
        <v>367</v>
      </c>
      <c r="H123" s="17" t="s">
        <v>418</v>
      </c>
      <c r="I123" s="17" t="s">
        <v>382</v>
      </c>
      <c r="J123" s="17" t="s">
        <v>368</v>
      </c>
      <c r="K123" s="17" t="s">
        <v>390</v>
      </c>
      <c r="L123" s="17" t="s">
        <v>448</v>
      </c>
      <c r="M123" s="17" t="s">
        <v>379</v>
      </c>
      <c r="N123" s="17" t="s">
        <v>386</v>
      </c>
      <c r="O123" s="17" t="s">
        <v>543</v>
      </c>
      <c r="P123" s="17" t="s">
        <v>387</v>
      </c>
      <c r="Q123" s="17"/>
      <c r="R123" s="17"/>
      <c r="S123" s="17"/>
      <c r="T123" s="17"/>
      <c r="U123" s="17"/>
      <c r="V123" s="17"/>
      <c r="W123" s="17"/>
      <c r="X123" s="17"/>
      <c r="Y123" s="17">
        <v>1849</v>
      </c>
    </row>
    <row r="124" spans="1:25">
      <c r="A124" s="17" t="s">
        <v>411</v>
      </c>
      <c r="B124" s="17" t="s">
        <v>437</v>
      </c>
      <c r="C124" s="17" t="s">
        <v>405</v>
      </c>
      <c r="D124" s="17" t="s">
        <v>397</v>
      </c>
      <c r="E124" s="17" t="s">
        <v>374</v>
      </c>
      <c r="F124" s="17" t="s">
        <v>369</v>
      </c>
      <c r="G124" s="17" t="s">
        <v>367</v>
      </c>
      <c r="H124" s="17" t="s">
        <v>419</v>
      </c>
      <c r="I124" s="17" t="s">
        <v>382</v>
      </c>
      <c r="J124" s="17" t="s">
        <v>368</v>
      </c>
      <c r="K124" s="17" t="s">
        <v>390</v>
      </c>
      <c r="L124" s="17" t="s">
        <v>448</v>
      </c>
      <c r="M124" s="17" t="s">
        <v>379</v>
      </c>
      <c r="N124" s="17" t="s">
        <v>386</v>
      </c>
      <c r="O124" s="17" t="s">
        <v>543</v>
      </c>
      <c r="P124" s="17" t="s">
        <v>387</v>
      </c>
      <c r="Q124" s="17"/>
      <c r="R124" s="17"/>
      <c r="S124" s="17"/>
      <c r="T124" s="17"/>
      <c r="U124" s="17"/>
      <c r="V124" s="17"/>
      <c r="W124" s="17"/>
      <c r="X124" s="17"/>
      <c r="Y124" s="17">
        <v>2199</v>
      </c>
    </row>
    <row r="125" spans="1:25">
      <c r="A125" s="17" t="s">
        <v>412</v>
      </c>
      <c r="B125" s="17" t="s">
        <v>440</v>
      </c>
      <c r="C125" s="17" t="s">
        <v>415</v>
      </c>
      <c r="D125" s="17" t="s">
        <v>397</v>
      </c>
      <c r="E125" s="17" t="s">
        <v>369</v>
      </c>
      <c r="F125" s="17" t="s">
        <v>367</v>
      </c>
      <c r="G125" s="17" t="s">
        <v>447</v>
      </c>
      <c r="H125" s="17" t="s">
        <v>416</v>
      </c>
      <c r="I125" s="17" t="s">
        <v>368</v>
      </c>
      <c r="J125" s="17" t="s">
        <v>390</v>
      </c>
      <c r="K125" s="17" t="s">
        <v>417</v>
      </c>
      <c r="L125" s="17" t="s">
        <v>379</v>
      </c>
      <c r="M125" s="17" t="s">
        <v>387</v>
      </c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>
        <v>1199</v>
      </c>
    </row>
    <row r="126" spans="1:25">
      <c r="A126" s="17" t="s">
        <v>413</v>
      </c>
      <c r="B126" s="17" t="s">
        <v>436</v>
      </c>
      <c r="C126" s="17" t="s">
        <v>404</v>
      </c>
      <c r="D126" s="17" t="s">
        <v>397</v>
      </c>
      <c r="E126" s="17" t="s">
        <v>369</v>
      </c>
      <c r="F126" s="17" t="s">
        <v>367</v>
      </c>
      <c r="G126" s="17" t="s">
        <v>418</v>
      </c>
      <c r="H126" s="17" t="s">
        <v>416</v>
      </c>
      <c r="I126" s="17" t="s">
        <v>368</v>
      </c>
      <c r="J126" s="17" t="s">
        <v>390</v>
      </c>
      <c r="K126" s="17" t="s">
        <v>417</v>
      </c>
      <c r="L126" s="17" t="s">
        <v>379</v>
      </c>
      <c r="M126" s="17" t="s">
        <v>386</v>
      </c>
      <c r="N126" s="17" t="s">
        <v>387</v>
      </c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>
        <v>1599</v>
      </c>
    </row>
    <row r="127" spans="1:25">
      <c r="A127" s="17" t="s">
        <v>414</v>
      </c>
      <c r="B127" s="17" t="s">
        <v>438</v>
      </c>
      <c r="C127" s="17" t="s">
        <v>406</v>
      </c>
      <c r="D127" s="17" t="s">
        <v>397</v>
      </c>
      <c r="E127" s="17" t="s">
        <v>374</v>
      </c>
      <c r="F127" s="17" t="s">
        <v>369</v>
      </c>
      <c r="G127" s="17" t="s">
        <v>367</v>
      </c>
      <c r="H127" s="17" t="s">
        <v>418</v>
      </c>
      <c r="I127" s="17" t="s">
        <v>382</v>
      </c>
      <c r="J127" s="17" t="s">
        <v>368</v>
      </c>
      <c r="K127" s="17" t="s">
        <v>390</v>
      </c>
      <c r="L127" s="17" t="s">
        <v>448</v>
      </c>
      <c r="M127" s="17" t="s">
        <v>379</v>
      </c>
      <c r="N127" s="17" t="s">
        <v>386</v>
      </c>
      <c r="O127" s="17" t="s">
        <v>543</v>
      </c>
      <c r="P127" s="17" t="s">
        <v>387</v>
      </c>
      <c r="Q127" s="17"/>
      <c r="R127" s="17"/>
      <c r="S127" s="17"/>
      <c r="T127" s="17"/>
      <c r="U127" s="17"/>
      <c r="V127" s="17"/>
      <c r="W127" s="17"/>
      <c r="X127" s="17"/>
      <c r="Y127" s="17">
        <v>2249</v>
      </c>
    </row>
    <row r="128" spans="1:25">
      <c r="A128" s="17" t="s">
        <v>1695</v>
      </c>
      <c r="B128" s="17" t="s">
        <v>1696</v>
      </c>
      <c r="C128" s="17" t="s">
        <v>1697</v>
      </c>
      <c r="D128" s="17" t="s">
        <v>1698</v>
      </c>
      <c r="E128" s="17" t="s">
        <v>368</v>
      </c>
      <c r="F128" s="17" t="s">
        <v>1699</v>
      </c>
      <c r="G128" s="17" t="s">
        <v>371</v>
      </c>
      <c r="H128" s="17" t="s">
        <v>1700</v>
      </c>
      <c r="I128" s="17" t="s">
        <v>390</v>
      </c>
      <c r="J128" s="17" t="s">
        <v>373</v>
      </c>
      <c r="K128" s="17" t="s">
        <v>379</v>
      </c>
      <c r="L128" s="17" t="s">
        <v>386</v>
      </c>
      <c r="M128" s="17" t="s">
        <v>387</v>
      </c>
      <c r="N128" s="17" t="s">
        <v>1701</v>
      </c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>
        <v>2399</v>
      </c>
    </row>
    <row r="129" spans="1:25">
      <c r="A129" s="17" t="s">
        <v>1689</v>
      </c>
      <c r="B129" s="17" t="s">
        <v>429</v>
      </c>
      <c r="C129" s="17" t="s">
        <v>1702</v>
      </c>
      <c r="D129" s="17" t="s">
        <v>1698</v>
      </c>
      <c r="E129" s="17" t="s">
        <v>368</v>
      </c>
      <c r="F129" s="17" t="s">
        <v>1699</v>
      </c>
      <c r="G129" s="17" t="s">
        <v>371</v>
      </c>
      <c r="H129" s="17" t="s">
        <v>1700</v>
      </c>
      <c r="I129" s="17" t="s">
        <v>390</v>
      </c>
      <c r="J129" s="17" t="s">
        <v>373</v>
      </c>
      <c r="K129" s="17" t="s">
        <v>379</v>
      </c>
      <c r="L129" s="17" t="s">
        <v>386</v>
      </c>
      <c r="M129" s="17" t="s">
        <v>387</v>
      </c>
      <c r="N129" s="17" t="s">
        <v>1701</v>
      </c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</row>
    <row r="130" spans="1:25">
      <c r="A130" s="17" t="s">
        <v>1703</v>
      </c>
      <c r="B130" s="17" t="s">
        <v>1704</v>
      </c>
      <c r="C130" s="17" t="s">
        <v>1697</v>
      </c>
      <c r="D130" s="17" t="s">
        <v>1698</v>
      </c>
      <c r="E130" s="17" t="s">
        <v>368</v>
      </c>
      <c r="F130" s="17" t="s">
        <v>1699</v>
      </c>
      <c r="G130" s="17" t="s">
        <v>371</v>
      </c>
      <c r="H130" s="17" t="s">
        <v>1700</v>
      </c>
      <c r="I130" s="17" t="s">
        <v>390</v>
      </c>
      <c r="J130" s="17" t="s">
        <v>373</v>
      </c>
      <c r="K130" s="17" t="s">
        <v>379</v>
      </c>
      <c r="L130" s="17" t="s">
        <v>387</v>
      </c>
      <c r="M130" s="17" t="s">
        <v>372</v>
      </c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</row>
    <row r="131" spans="1:25">
      <c r="A131" s="17" t="s">
        <v>1705</v>
      </c>
      <c r="B131" s="17" t="s">
        <v>1706</v>
      </c>
      <c r="C131" s="17" t="s">
        <v>1702</v>
      </c>
      <c r="D131" s="17" t="s">
        <v>1698</v>
      </c>
      <c r="E131" s="17" t="s">
        <v>368</v>
      </c>
      <c r="F131" s="17" t="s">
        <v>1699</v>
      </c>
      <c r="G131" s="17" t="s">
        <v>371</v>
      </c>
      <c r="H131" s="17" t="s">
        <v>1700</v>
      </c>
      <c r="I131" s="17" t="s">
        <v>390</v>
      </c>
      <c r="J131" s="17" t="s">
        <v>373</v>
      </c>
      <c r="K131" s="17" t="s">
        <v>379</v>
      </c>
      <c r="L131" s="17" t="s">
        <v>387</v>
      </c>
      <c r="M131" s="17" t="s">
        <v>387</v>
      </c>
      <c r="N131" s="17" t="s">
        <v>372</v>
      </c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</row>
    <row r="132" spans="1:25">
      <c r="A132" s="17" t="s">
        <v>420</v>
      </c>
      <c r="B132" s="17" t="s">
        <v>441</v>
      </c>
      <c r="C132" s="17" t="s">
        <v>407</v>
      </c>
      <c r="D132" s="17" t="s">
        <v>446</v>
      </c>
      <c r="E132" s="17" t="s">
        <v>374</v>
      </c>
      <c r="F132" s="17" t="s">
        <v>369</v>
      </c>
      <c r="G132" s="17" t="s">
        <v>367</v>
      </c>
      <c r="H132" s="17" t="s">
        <v>408</v>
      </c>
      <c r="I132" s="17" t="s">
        <v>368</v>
      </c>
      <c r="J132" s="17" t="s">
        <v>390</v>
      </c>
      <c r="K132" s="17" t="s">
        <v>409</v>
      </c>
      <c r="L132" s="17" t="s">
        <v>379</v>
      </c>
      <c r="M132" s="17" t="s">
        <v>372</v>
      </c>
      <c r="N132" s="17" t="s">
        <v>387</v>
      </c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>
        <v>3299</v>
      </c>
    </row>
    <row r="133" spans="1:25">
      <c r="A133" s="17" t="s">
        <v>1941</v>
      </c>
      <c r="B133" s="17" t="s">
        <v>1942</v>
      </c>
      <c r="C133" s="17" t="s">
        <v>1943</v>
      </c>
      <c r="D133" s="17" t="s">
        <v>1698</v>
      </c>
      <c r="E133" s="17" t="s">
        <v>368</v>
      </c>
      <c r="F133" s="17" t="s">
        <v>1699</v>
      </c>
      <c r="G133" s="17" t="s">
        <v>371</v>
      </c>
      <c r="H133" s="17" t="s">
        <v>1700</v>
      </c>
      <c r="I133" s="17" t="s">
        <v>390</v>
      </c>
      <c r="J133" s="17" t="s">
        <v>373</v>
      </c>
      <c r="K133" s="17" t="s">
        <v>379</v>
      </c>
      <c r="L133" s="17" t="s">
        <v>387</v>
      </c>
      <c r="M133" s="17" t="s">
        <v>1944</v>
      </c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</row>
    <row r="134" spans="1:25">
      <c r="A134" s="17" t="s">
        <v>1948</v>
      </c>
      <c r="B134" s="17" t="s">
        <v>1942</v>
      </c>
      <c r="C134" s="17" t="s">
        <v>1943</v>
      </c>
      <c r="D134" s="17" t="s">
        <v>1698</v>
      </c>
      <c r="E134" s="17" t="s">
        <v>368</v>
      </c>
      <c r="F134" s="17" t="s">
        <v>1699</v>
      </c>
      <c r="G134" s="17" t="s">
        <v>371</v>
      </c>
      <c r="H134" s="17" t="s">
        <v>1700</v>
      </c>
      <c r="I134" s="17" t="s">
        <v>390</v>
      </c>
      <c r="J134" s="17" t="s">
        <v>373</v>
      </c>
      <c r="K134" s="17" t="s">
        <v>379</v>
      </c>
      <c r="L134" s="17" t="s">
        <v>387</v>
      </c>
      <c r="M134" s="17" t="s">
        <v>1944</v>
      </c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</row>
    <row r="135" spans="1:25">
      <c r="A135" s="17" t="s">
        <v>421</v>
      </c>
      <c r="B135" s="17" t="s">
        <v>442</v>
      </c>
      <c r="C135" s="17" t="s">
        <v>415</v>
      </c>
      <c r="D135" s="17" t="s">
        <v>446</v>
      </c>
      <c r="E135" s="17" t="s">
        <v>369</v>
      </c>
      <c r="F135" s="17" t="s">
        <v>367</v>
      </c>
      <c r="G135" s="17" t="s">
        <v>416</v>
      </c>
      <c r="H135" s="17" t="s">
        <v>368</v>
      </c>
      <c r="I135" s="17" t="s">
        <v>390</v>
      </c>
      <c r="J135" s="17" t="s">
        <v>448</v>
      </c>
      <c r="K135" s="17" t="s">
        <v>379</v>
      </c>
      <c r="L135" s="17" t="s">
        <v>548</v>
      </c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>
        <v>1199</v>
      </c>
    </row>
    <row r="136" spans="1:25">
      <c r="A136" s="17" t="s">
        <v>422</v>
      </c>
      <c r="B136" s="17" t="s">
        <v>443</v>
      </c>
      <c r="C136" s="17" t="s">
        <v>404</v>
      </c>
      <c r="D136" s="17" t="s">
        <v>446</v>
      </c>
      <c r="E136" s="17" t="s">
        <v>369</v>
      </c>
      <c r="F136" s="17" t="s">
        <v>367</v>
      </c>
      <c r="G136" s="17" t="s">
        <v>416</v>
      </c>
      <c r="H136" s="17" t="s">
        <v>368</v>
      </c>
      <c r="I136" s="17" t="s">
        <v>390</v>
      </c>
      <c r="J136" s="17" t="s">
        <v>448</v>
      </c>
      <c r="K136" s="17" t="s">
        <v>379</v>
      </c>
      <c r="L136" s="17" t="s">
        <v>548</v>
      </c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>
        <v>1649</v>
      </c>
    </row>
    <row r="137" spans="1:25">
      <c r="A137" s="17" t="s">
        <v>423</v>
      </c>
      <c r="B137" s="17" t="s">
        <v>444</v>
      </c>
      <c r="C137" s="17" t="s">
        <v>406</v>
      </c>
      <c r="D137" s="17" t="s">
        <v>446</v>
      </c>
      <c r="E137" s="17" t="s">
        <v>369</v>
      </c>
      <c r="F137" s="17" t="s">
        <v>367</v>
      </c>
      <c r="G137" s="17" t="s">
        <v>416</v>
      </c>
      <c r="H137" s="17" t="s">
        <v>368</v>
      </c>
      <c r="I137" s="17" t="s">
        <v>390</v>
      </c>
      <c r="J137" s="17" t="s">
        <v>448</v>
      </c>
      <c r="K137" s="17" t="s">
        <v>379</v>
      </c>
      <c r="L137" s="17" t="s">
        <v>548</v>
      </c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>
        <v>2149</v>
      </c>
    </row>
    <row r="138" spans="1:25">
      <c r="A138" s="17" t="s">
        <v>424</v>
      </c>
      <c r="B138" s="17" t="s">
        <v>443</v>
      </c>
      <c r="C138" s="17" t="s">
        <v>404</v>
      </c>
      <c r="D138" s="17" t="s">
        <v>446</v>
      </c>
      <c r="E138" s="17" t="s">
        <v>374</v>
      </c>
      <c r="F138" s="17" t="s">
        <v>369</v>
      </c>
      <c r="G138" s="17" t="s">
        <v>367</v>
      </c>
      <c r="H138" s="17" t="s">
        <v>382</v>
      </c>
      <c r="I138" s="17" t="s">
        <v>368</v>
      </c>
      <c r="J138" s="17" t="s">
        <v>390</v>
      </c>
      <c r="K138" s="17" t="s">
        <v>448</v>
      </c>
      <c r="L138" s="17" t="s">
        <v>379</v>
      </c>
      <c r="M138" s="17" t="s">
        <v>372</v>
      </c>
      <c r="N138" s="17" t="s">
        <v>387</v>
      </c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>
        <v>1599</v>
      </c>
    </row>
    <row r="139" spans="1:25">
      <c r="A139" s="17" t="s">
        <v>425</v>
      </c>
      <c r="B139" s="17" t="s">
        <v>445</v>
      </c>
      <c r="C139" s="17" t="s">
        <v>405</v>
      </c>
      <c r="D139" s="17" t="s">
        <v>446</v>
      </c>
      <c r="E139" s="17" t="s">
        <v>374</v>
      </c>
      <c r="F139" s="17" t="s">
        <v>369</v>
      </c>
      <c r="G139" s="17" t="s">
        <v>367</v>
      </c>
      <c r="H139" s="17" t="s">
        <v>382</v>
      </c>
      <c r="I139" s="17" t="s">
        <v>368</v>
      </c>
      <c r="J139" s="17" t="s">
        <v>390</v>
      </c>
      <c r="K139" s="17" t="s">
        <v>448</v>
      </c>
      <c r="L139" s="17" t="s">
        <v>379</v>
      </c>
      <c r="M139" s="17" t="s">
        <v>372</v>
      </c>
      <c r="N139" s="17" t="s">
        <v>387</v>
      </c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>
        <v>1999</v>
      </c>
    </row>
    <row r="140" spans="1:25">
      <c r="A140" s="17" t="s">
        <v>547</v>
      </c>
      <c r="B140" s="17" t="s">
        <v>444</v>
      </c>
      <c r="C140" s="17" t="s">
        <v>406</v>
      </c>
      <c r="D140" s="17" t="s">
        <v>446</v>
      </c>
      <c r="E140" s="17" t="s">
        <v>374</v>
      </c>
      <c r="F140" s="17" t="s">
        <v>369</v>
      </c>
      <c r="G140" s="17" t="s">
        <v>367</v>
      </c>
      <c r="H140" s="17" t="s">
        <v>382</v>
      </c>
      <c r="I140" s="17" t="s">
        <v>368</v>
      </c>
      <c r="J140" s="17" t="s">
        <v>390</v>
      </c>
      <c r="K140" s="17" t="s">
        <v>448</v>
      </c>
      <c r="L140" s="17" t="s">
        <v>379</v>
      </c>
      <c r="M140" s="17" t="s">
        <v>372</v>
      </c>
      <c r="N140" s="17" t="s">
        <v>548</v>
      </c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>
        <v>2199</v>
      </c>
    </row>
    <row r="141" spans="1:25">
      <c r="A141" s="17" t="s">
        <v>546</v>
      </c>
      <c r="B141" s="17" t="s">
        <v>444</v>
      </c>
      <c r="C141" s="17" t="s">
        <v>406</v>
      </c>
      <c r="D141" s="17" t="s">
        <v>446</v>
      </c>
      <c r="E141" s="17" t="s">
        <v>374</v>
      </c>
      <c r="F141" s="17" t="s">
        <v>369</v>
      </c>
      <c r="G141" s="17" t="s">
        <v>367</v>
      </c>
      <c r="H141" s="17" t="s">
        <v>382</v>
      </c>
      <c r="I141" s="17" t="s">
        <v>368</v>
      </c>
      <c r="J141" s="17" t="s">
        <v>390</v>
      </c>
      <c r="K141" s="17" t="s">
        <v>448</v>
      </c>
      <c r="L141" s="17" t="s">
        <v>379</v>
      </c>
      <c r="M141" s="17" t="s">
        <v>372</v>
      </c>
      <c r="N141" s="17" t="s">
        <v>387</v>
      </c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>
        <v>2099</v>
      </c>
    </row>
    <row r="142" spans="1:25">
      <c r="A142" s="17" t="s">
        <v>427</v>
      </c>
      <c r="B142" s="17" t="s">
        <v>442</v>
      </c>
      <c r="C142" s="17" t="s">
        <v>415</v>
      </c>
      <c r="D142" s="17" t="s">
        <v>446</v>
      </c>
      <c r="E142" s="17" t="s">
        <v>369</v>
      </c>
      <c r="F142" s="17" t="s">
        <v>367</v>
      </c>
      <c r="G142" s="17" t="s">
        <v>416</v>
      </c>
      <c r="H142" s="17" t="s">
        <v>368</v>
      </c>
      <c r="I142" s="17" t="s">
        <v>390</v>
      </c>
      <c r="J142" s="17" t="s">
        <v>448</v>
      </c>
      <c r="K142" s="17" t="s">
        <v>379</v>
      </c>
      <c r="L142" s="17" t="s">
        <v>387</v>
      </c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>
        <v>1149</v>
      </c>
    </row>
    <row r="143" spans="1:25">
      <c r="A143" s="17" t="s">
        <v>426</v>
      </c>
      <c r="B143" s="17" t="s">
        <v>443</v>
      </c>
      <c r="C143" s="17" t="s">
        <v>404</v>
      </c>
      <c r="D143" s="17" t="s">
        <v>446</v>
      </c>
      <c r="E143" s="17" t="s">
        <v>369</v>
      </c>
      <c r="F143" s="17" t="s">
        <v>367</v>
      </c>
      <c r="G143" s="17" t="s">
        <v>416</v>
      </c>
      <c r="H143" s="17" t="s">
        <v>368</v>
      </c>
      <c r="I143" s="17" t="s">
        <v>390</v>
      </c>
      <c r="J143" s="17" t="s">
        <v>448</v>
      </c>
      <c r="K143" s="17" t="s">
        <v>379</v>
      </c>
      <c r="L143" s="17" t="s">
        <v>387</v>
      </c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>
        <v>1499</v>
      </c>
    </row>
    <row r="144" spans="1:25">
      <c r="A144" s="17" t="s">
        <v>428</v>
      </c>
      <c r="B144" s="17" t="s">
        <v>444</v>
      </c>
      <c r="C144" s="17" t="s">
        <v>406</v>
      </c>
      <c r="D144" s="17" t="s">
        <v>446</v>
      </c>
      <c r="E144" s="17" t="s">
        <v>369</v>
      </c>
      <c r="F144" s="17" t="s">
        <v>367</v>
      </c>
      <c r="G144" s="17" t="s">
        <v>416</v>
      </c>
      <c r="H144" s="17" t="s">
        <v>368</v>
      </c>
      <c r="I144" s="17" t="s">
        <v>390</v>
      </c>
      <c r="J144" s="17" t="s">
        <v>448</v>
      </c>
      <c r="K144" s="17" t="s">
        <v>379</v>
      </c>
      <c r="L144" s="17" t="s">
        <v>387</v>
      </c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>
        <v>2099</v>
      </c>
    </row>
    <row r="145" spans="1:25">
      <c r="A145" s="17" t="s">
        <v>449</v>
      </c>
      <c r="B145" s="17" t="s">
        <v>442</v>
      </c>
      <c r="C145" s="17" t="s">
        <v>415</v>
      </c>
      <c r="D145" s="17" t="s">
        <v>446</v>
      </c>
      <c r="E145" s="17" t="s">
        <v>369</v>
      </c>
      <c r="F145" s="17" t="s">
        <v>367</v>
      </c>
      <c r="G145" s="17" t="s">
        <v>416</v>
      </c>
      <c r="H145" s="17" t="s">
        <v>368</v>
      </c>
      <c r="I145" s="17" t="s">
        <v>390</v>
      </c>
      <c r="J145" s="17" t="s">
        <v>448</v>
      </c>
      <c r="K145" s="17" t="s">
        <v>462</v>
      </c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>
        <v>1099</v>
      </c>
    </row>
    <row r="146" spans="1:25">
      <c r="A146" s="17" t="s">
        <v>450</v>
      </c>
      <c r="B146" s="17" t="s">
        <v>455</v>
      </c>
      <c r="C146" s="17" t="s">
        <v>458</v>
      </c>
      <c r="D146" s="17" t="s">
        <v>446</v>
      </c>
      <c r="E146" s="17" t="s">
        <v>369</v>
      </c>
      <c r="F146" s="17" t="s">
        <v>367</v>
      </c>
      <c r="G146" s="17" t="s">
        <v>416</v>
      </c>
      <c r="H146" s="17" t="s">
        <v>368</v>
      </c>
      <c r="I146" s="17" t="s">
        <v>390</v>
      </c>
      <c r="J146" s="17" t="s">
        <v>417</v>
      </c>
      <c r="K146" s="17" t="s">
        <v>462</v>
      </c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>
        <v>1549</v>
      </c>
    </row>
    <row r="147" spans="1:25">
      <c r="A147" s="17" t="s">
        <v>451</v>
      </c>
      <c r="B147" s="17" t="s">
        <v>455</v>
      </c>
      <c r="C147" s="17" t="s">
        <v>458</v>
      </c>
      <c r="D147" s="17" t="s">
        <v>446</v>
      </c>
      <c r="E147" s="17" t="s">
        <v>369</v>
      </c>
      <c r="F147" s="17" t="s">
        <v>367</v>
      </c>
      <c r="G147" s="17" t="s">
        <v>416</v>
      </c>
      <c r="H147" s="17" t="s">
        <v>368</v>
      </c>
      <c r="I147" s="17" t="s">
        <v>390</v>
      </c>
      <c r="J147" s="17" t="s">
        <v>417</v>
      </c>
      <c r="K147" s="17" t="s">
        <v>462</v>
      </c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>
        <v>1399</v>
      </c>
    </row>
    <row r="148" spans="1:25">
      <c r="A148" s="17" t="s">
        <v>452</v>
      </c>
      <c r="B148" s="17" t="s">
        <v>455</v>
      </c>
      <c r="C148" s="17" t="s">
        <v>458</v>
      </c>
      <c r="D148" s="17" t="s">
        <v>446</v>
      </c>
      <c r="E148" s="17" t="s">
        <v>369</v>
      </c>
      <c r="F148" s="17" t="s">
        <v>367</v>
      </c>
      <c r="G148" s="17" t="s">
        <v>416</v>
      </c>
      <c r="H148" s="17" t="s">
        <v>368</v>
      </c>
      <c r="I148" s="17" t="s">
        <v>390</v>
      </c>
      <c r="J148" s="17" t="s">
        <v>448</v>
      </c>
      <c r="K148" s="17" t="s">
        <v>462</v>
      </c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>
        <v>1399</v>
      </c>
    </row>
    <row r="149" spans="1:25">
      <c r="A149" s="17" t="s">
        <v>453</v>
      </c>
      <c r="B149" s="17" t="s">
        <v>456</v>
      </c>
      <c r="C149" s="17" t="s">
        <v>457</v>
      </c>
      <c r="D149" s="17" t="s">
        <v>446</v>
      </c>
      <c r="E149" s="17" t="s">
        <v>369</v>
      </c>
      <c r="F149" s="17" t="s">
        <v>367</v>
      </c>
      <c r="G149" s="17" t="s">
        <v>416</v>
      </c>
      <c r="H149" s="17" t="s">
        <v>368</v>
      </c>
      <c r="I149" s="17" t="s">
        <v>390</v>
      </c>
      <c r="J149" s="17" t="s">
        <v>448</v>
      </c>
      <c r="K149" s="17" t="s">
        <v>462</v>
      </c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>
        <v>1799</v>
      </c>
    </row>
    <row r="150" spans="1:25">
      <c r="A150" s="17" t="s">
        <v>454</v>
      </c>
      <c r="B150" s="17" t="s">
        <v>444</v>
      </c>
      <c r="C150" s="17" t="s">
        <v>406</v>
      </c>
      <c r="D150" s="17" t="s">
        <v>446</v>
      </c>
      <c r="E150" s="17" t="s">
        <v>369</v>
      </c>
      <c r="F150" s="17" t="s">
        <v>367</v>
      </c>
      <c r="G150" s="17" t="s">
        <v>416</v>
      </c>
      <c r="H150" s="17" t="s">
        <v>368</v>
      </c>
      <c r="I150" s="17" t="s">
        <v>390</v>
      </c>
      <c r="J150" s="17" t="s">
        <v>448</v>
      </c>
      <c r="K150" s="17" t="s">
        <v>462</v>
      </c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>
        <v>2099</v>
      </c>
    </row>
    <row r="151" spans="1:25">
      <c r="A151" s="17" t="s">
        <v>459</v>
      </c>
      <c r="B151" s="17" t="s">
        <v>460</v>
      </c>
      <c r="C151" s="17" t="s">
        <v>457</v>
      </c>
      <c r="D151" s="17" t="s">
        <v>446</v>
      </c>
      <c r="E151" s="17" t="s">
        <v>369</v>
      </c>
      <c r="F151" s="17" t="s">
        <v>367</v>
      </c>
      <c r="G151" s="17" t="s">
        <v>416</v>
      </c>
      <c r="H151" s="17" t="s">
        <v>368</v>
      </c>
      <c r="I151" s="17" t="s">
        <v>461</v>
      </c>
      <c r="J151" s="17" t="s">
        <v>462</v>
      </c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>
        <v>1699</v>
      </c>
    </row>
    <row r="152" spans="1:25">
      <c r="A152" s="17" t="s">
        <v>1707</v>
      </c>
      <c r="B152" s="17" t="s">
        <v>470</v>
      </c>
      <c r="C152" s="17" t="s">
        <v>475</v>
      </c>
      <c r="D152" s="17" t="s">
        <v>493</v>
      </c>
      <c r="E152" s="17" t="s">
        <v>369</v>
      </c>
      <c r="F152" s="17" t="s">
        <v>367</v>
      </c>
      <c r="G152" s="17" t="s">
        <v>494</v>
      </c>
      <c r="H152" s="17" t="s">
        <v>461</v>
      </c>
      <c r="I152" s="17" t="s">
        <v>462</v>
      </c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</row>
    <row r="153" spans="1:25">
      <c r="A153" s="17" t="s">
        <v>463</v>
      </c>
      <c r="B153" s="17" t="s">
        <v>469</v>
      </c>
      <c r="C153" s="17" t="s">
        <v>474</v>
      </c>
      <c r="D153" s="17" t="s">
        <v>493</v>
      </c>
      <c r="E153" s="17" t="s">
        <v>369</v>
      </c>
      <c r="F153" s="17" t="s">
        <v>367</v>
      </c>
      <c r="G153" s="17" t="s">
        <v>494</v>
      </c>
      <c r="H153" s="17" t="s">
        <v>461</v>
      </c>
      <c r="I153" s="17" t="s">
        <v>462</v>
      </c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>
        <v>749</v>
      </c>
    </row>
    <row r="154" spans="1:25">
      <c r="A154" s="17" t="s">
        <v>464</v>
      </c>
      <c r="B154" s="17" t="s">
        <v>470</v>
      </c>
      <c r="C154" s="17" t="s">
        <v>475</v>
      </c>
      <c r="D154" s="17" t="s">
        <v>493</v>
      </c>
      <c r="E154" s="17" t="s">
        <v>369</v>
      </c>
      <c r="F154" s="17" t="s">
        <v>367</v>
      </c>
      <c r="G154" s="17" t="s">
        <v>494</v>
      </c>
      <c r="H154" s="17" t="s">
        <v>461</v>
      </c>
      <c r="I154" s="17" t="s">
        <v>462</v>
      </c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>
        <v>999</v>
      </c>
    </row>
    <row r="155" spans="1:25">
      <c r="A155" s="17" t="s">
        <v>465</v>
      </c>
      <c r="B155" s="17" t="s">
        <v>471</v>
      </c>
      <c r="C155" s="17" t="s">
        <v>404</v>
      </c>
      <c r="D155" s="17" t="s">
        <v>446</v>
      </c>
      <c r="E155" s="17" t="s">
        <v>369</v>
      </c>
      <c r="F155" s="17" t="s">
        <v>367</v>
      </c>
      <c r="G155" s="17" t="s">
        <v>368</v>
      </c>
      <c r="H155" s="17" t="s">
        <v>461</v>
      </c>
      <c r="I155" s="17" t="s">
        <v>462</v>
      </c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>
        <v>1399</v>
      </c>
    </row>
    <row r="156" spans="1:25">
      <c r="A156" s="17" t="s">
        <v>466</v>
      </c>
      <c r="B156" s="17" t="s">
        <v>472</v>
      </c>
      <c r="C156" s="17" t="s">
        <v>476</v>
      </c>
      <c r="D156" s="17" t="s">
        <v>446</v>
      </c>
      <c r="E156" s="17" t="s">
        <v>369</v>
      </c>
      <c r="F156" s="17" t="s">
        <v>367</v>
      </c>
      <c r="G156" s="17" t="s">
        <v>368</v>
      </c>
      <c r="H156" s="17" t="s">
        <v>478</v>
      </c>
      <c r="I156" s="17" t="s">
        <v>462</v>
      </c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>
        <v>669</v>
      </c>
    </row>
    <row r="157" spans="1:25">
      <c r="A157" s="17" t="s">
        <v>467</v>
      </c>
      <c r="B157" s="17" t="s">
        <v>473</v>
      </c>
      <c r="C157" s="17" t="s">
        <v>477</v>
      </c>
      <c r="D157" s="17" t="s">
        <v>446</v>
      </c>
      <c r="E157" s="17" t="s">
        <v>369</v>
      </c>
      <c r="F157" s="17" t="s">
        <v>367</v>
      </c>
      <c r="G157" s="17" t="s">
        <v>494</v>
      </c>
      <c r="H157" s="17" t="s">
        <v>461</v>
      </c>
      <c r="I157" s="17" t="s">
        <v>462</v>
      </c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>
        <v>1349</v>
      </c>
    </row>
    <row r="158" spans="1:25">
      <c r="A158" s="17" t="s">
        <v>468</v>
      </c>
      <c r="B158" s="17" t="s">
        <v>469</v>
      </c>
      <c r="C158" s="17" t="s">
        <v>474</v>
      </c>
      <c r="D158" s="17" t="s">
        <v>493</v>
      </c>
      <c r="E158" s="17" t="s">
        <v>369</v>
      </c>
      <c r="F158" s="17" t="s">
        <v>367</v>
      </c>
      <c r="G158" s="17" t="s">
        <v>368</v>
      </c>
      <c r="H158" s="17" t="s">
        <v>461</v>
      </c>
      <c r="I158" s="17" t="s">
        <v>462</v>
      </c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>
        <v>669</v>
      </c>
    </row>
    <row r="159" spans="1:25">
      <c r="A159" s="17" t="s">
        <v>479</v>
      </c>
      <c r="B159" s="17" t="s">
        <v>481</v>
      </c>
      <c r="C159" s="17" t="s">
        <v>458</v>
      </c>
      <c r="D159" s="17" t="s">
        <v>446</v>
      </c>
      <c r="E159" s="17" t="s">
        <v>369</v>
      </c>
      <c r="F159" s="17" t="s">
        <v>368</v>
      </c>
      <c r="G159" s="17" t="s">
        <v>461</v>
      </c>
      <c r="H159" s="17" t="s">
        <v>380</v>
      </c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>
        <v>1249</v>
      </c>
    </row>
    <row r="160" spans="1:25">
      <c r="A160" s="17" t="s">
        <v>480</v>
      </c>
      <c r="B160" s="17" t="s">
        <v>481</v>
      </c>
      <c r="C160" s="17" t="s">
        <v>458</v>
      </c>
      <c r="D160" s="17" t="s">
        <v>446</v>
      </c>
      <c r="E160" s="17" t="s">
        <v>369</v>
      </c>
      <c r="F160" s="17" t="s">
        <v>368</v>
      </c>
      <c r="G160" s="17" t="s">
        <v>461</v>
      </c>
      <c r="H160" s="17" t="s">
        <v>380</v>
      </c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>
        <v>1249</v>
      </c>
    </row>
    <row r="161" spans="1:25">
      <c r="A161" s="17" t="s">
        <v>1708</v>
      </c>
      <c r="B161" s="17" t="s">
        <v>488</v>
      </c>
      <c r="C161" s="17" t="s">
        <v>475</v>
      </c>
      <c r="D161" s="17" t="s">
        <v>493</v>
      </c>
      <c r="E161" s="17" t="s">
        <v>369</v>
      </c>
      <c r="F161" s="17" t="s">
        <v>494</v>
      </c>
      <c r="G161" s="17" t="s">
        <v>461</v>
      </c>
      <c r="H161" s="17" t="s">
        <v>495</v>
      </c>
      <c r="I161" s="17" t="s">
        <v>496</v>
      </c>
      <c r="J161" s="17" t="s">
        <v>1709</v>
      </c>
      <c r="K161" s="17" t="s">
        <v>1710</v>
      </c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>
        <v>959</v>
      </c>
    </row>
    <row r="162" spans="1:25">
      <c r="A162" s="17" t="s">
        <v>482</v>
      </c>
      <c r="B162" s="17" t="s">
        <v>489</v>
      </c>
      <c r="C162" s="17" t="s">
        <v>476</v>
      </c>
      <c r="D162" s="17" t="s">
        <v>446</v>
      </c>
      <c r="E162" s="17" t="s">
        <v>494</v>
      </c>
      <c r="F162" s="17" t="s">
        <v>478</v>
      </c>
      <c r="G162" s="17" t="s">
        <v>495</v>
      </c>
      <c r="H162" s="17" t="s">
        <v>496</v>
      </c>
      <c r="I162" s="17" t="s">
        <v>380</v>
      </c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>
        <v>619</v>
      </c>
    </row>
    <row r="163" spans="1:25">
      <c r="A163" s="17" t="s">
        <v>483</v>
      </c>
      <c r="B163" s="17" t="s">
        <v>490</v>
      </c>
      <c r="C163" s="17" t="s">
        <v>492</v>
      </c>
      <c r="D163" s="17" t="s">
        <v>493</v>
      </c>
      <c r="E163" s="17" t="s">
        <v>494</v>
      </c>
      <c r="F163" s="17" t="s">
        <v>478</v>
      </c>
      <c r="G163" s="17" t="s">
        <v>495</v>
      </c>
      <c r="H163" s="17" t="s">
        <v>496</v>
      </c>
      <c r="I163" s="17" t="s">
        <v>380</v>
      </c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>
        <v>539</v>
      </c>
    </row>
    <row r="164" spans="1:25">
      <c r="A164" s="17" t="s">
        <v>1711</v>
      </c>
      <c r="B164" s="17" t="s">
        <v>491</v>
      </c>
      <c r="C164" s="17" t="s">
        <v>476</v>
      </c>
      <c r="D164" s="17" t="s">
        <v>446</v>
      </c>
      <c r="E164" s="17" t="s">
        <v>494</v>
      </c>
      <c r="F164" s="17" t="s">
        <v>478</v>
      </c>
      <c r="G164" s="17" t="s">
        <v>495</v>
      </c>
      <c r="H164" s="17" t="s">
        <v>496</v>
      </c>
      <c r="I164" s="17" t="s">
        <v>497</v>
      </c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</row>
    <row r="165" spans="1:25">
      <c r="A165" s="17" t="s">
        <v>1712</v>
      </c>
      <c r="B165" s="17" t="s">
        <v>491</v>
      </c>
      <c r="C165" s="17" t="s">
        <v>476</v>
      </c>
      <c r="D165" s="17" t="s">
        <v>446</v>
      </c>
      <c r="E165" s="17" t="s">
        <v>494</v>
      </c>
      <c r="F165" s="17" t="s">
        <v>478</v>
      </c>
      <c r="G165" s="17" t="s">
        <v>495</v>
      </c>
      <c r="H165" s="17" t="s">
        <v>496</v>
      </c>
      <c r="I165" s="17" t="s">
        <v>497</v>
      </c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</row>
    <row r="166" spans="1:25">
      <c r="A166" s="17" t="s">
        <v>484</v>
      </c>
      <c r="B166" s="17" t="s">
        <v>491</v>
      </c>
      <c r="C166" s="17" t="s">
        <v>476</v>
      </c>
      <c r="D166" s="17" t="s">
        <v>446</v>
      </c>
      <c r="E166" s="17" t="s">
        <v>494</v>
      </c>
      <c r="F166" s="17" t="s">
        <v>478</v>
      </c>
      <c r="G166" s="17" t="s">
        <v>495</v>
      </c>
      <c r="H166" s="17" t="s">
        <v>496</v>
      </c>
      <c r="I166" s="17" t="s">
        <v>497</v>
      </c>
      <c r="J166" s="17" t="s">
        <v>552</v>
      </c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>
        <v>729</v>
      </c>
    </row>
    <row r="167" spans="1:25">
      <c r="A167" s="17" t="s">
        <v>486</v>
      </c>
      <c r="B167" s="17" t="s">
        <v>491</v>
      </c>
      <c r="C167" s="17" t="s">
        <v>476</v>
      </c>
      <c r="D167" s="17" t="s">
        <v>446</v>
      </c>
      <c r="E167" s="17" t="s">
        <v>494</v>
      </c>
      <c r="F167" s="17" t="s">
        <v>478</v>
      </c>
      <c r="G167" s="17" t="s">
        <v>495</v>
      </c>
      <c r="H167" s="17" t="s">
        <v>496</v>
      </c>
      <c r="I167" s="17" t="s">
        <v>497</v>
      </c>
      <c r="J167" s="17" t="s">
        <v>553</v>
      </c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>
        <v>729</v>
      </c>
    </row>
    <row r="168" spans="1:25">
      <c r="A168" s="17" t="s">
        <v>485</v>
      </c>
      <c r="B168" s="17" t="s">
        <v>491</v>
      </c>
      <c r="C168" s="17" t="s">
        <v>476</v>
      </c>
      <c r="D168" s="17" t="s">
        <v>446</v>
      </c>
      <c r="E168" s="17" t="s">
        <v>494</v>
      </c>
      <c r="F168" s="17" t="s">
        <v>478</v>
      </c>
      <c r="G168" s="17" t="s">
        <v>495</v>
      </c>
      <c r="H168" s="17" t="s">
        <v>496</v>
      </c>
      <c r="I168" s="17" t="s">
        <v>497</v>
      </c>
      <c r="J168" s="17" t="s">
        <v>554</v>
      </c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>
        <v>729</v>
      </c>
    </row>
    <row r="169" spans="1:25">
      <c r="A169" s="17" t="s">
        <v>487</v>
      </c>
      <c r="B169" s="17" t="s">
        <v>491</v>
      </c>
      <c r="C169" s="17" t="s">
        <v>476</v>
      </c>
      <c r="D169" s="17" t="s">
        <v>446</v>
      </c>
      <c r="E169" s="17" t="s">
        <v>494</v>
      </c>
      <c r="F169" s="17" t="s">
        <v>478</v>
      </c>
      <c r="G169" s="17" t="s">
        <v>495</v>
      </c>
      <c r="H169" s="17" t="s">
        <v>496</v>
      </c>
      <c r="I169" s="17" t="s">
        <v>497</v>
      </c>
      <c r="J169" s="17" t="s">
        <v>555</v>
      </c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>
        <v>729</v>
      </c>
    </row>
    <row r="170" spans="1:25">
      <c r="A170" s="17" t="s">
        <v>1713</v>
      </c>
      <c r="B170" s="17" t="s">
        <v>491</v>
      </c>
      <c r="C170" s="17" t="s">
        <v>476</v>
      </c>
      <c r="D170" s="17" t="s">
        <v>446</v>
      </c>
      <c r="E170" s="17" t="s">
        <v>494</v>
      </c>
      <c r="F170" s="17" t="s">
        <v>478</v>
      </c>
      <c r="G170" s="17" t="s">
        <v>495</v>
      </c>
      <c r="H170" s="17" t="s">
        <v>496</v>
      </c>
      <c r="I170" s="17" t="s">
        <v>497</v>
      </c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</row>
    <row r="171" spans="1:25">
      <c r="A171" s="17" t="s">
        <v>1714</v>
      </c>
      <c r="B171" s="17" t="s">
        <v>491</v>
      </c>
      <c r="C171" s="17" t="s">
        <v>476</v>
      </c>
      <c r="D171" s="17" t="s">
        <v>446</v>
      </c>
      <c r="E171" s="17" t="s">
        <v>494</v>
      </c>
      <c r="F171" s="17" t="s">
        <v>478</v>
      </c>
      <c r="G171" s="17" t="s">
        <v>495</v>
      </c>
      <c r="H171" s="17" t="s">
        <v>496</v>
      </c>
      <c r="I171" s="17" t="s">
        <v>497</v>
      </c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</row>
    <row r="172" spans="1:25">
      <c r="A172" s="17" t="s">
        <v>544</v>
      </c>
      <c r="B172" s="17" t="s">
        <v>545</v>
      </c>
      <c r="C172" s="17" t="s">
        <v>457</v>
      </c>
      <c r="D172" s="17" t="s">
        <v>446</v>
      </c>
      <c r="E172" s="17" t="s">
        <v>368</v>
      </c>
      <c r="F172" s="17" t="s">
        <v>380</v>
      </c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>
        <v>1529</v>
      </c>
    </row>
    <row r="173" spans="1:25">
      <c r="A173" s="17" t="s">
        <v>549</v>
      </c>
      <c r="B173" s="17" t="s">
        <v>550</v>
      </c>
      <c r="C173" s="17" t="s">
        <v>551</v>
      </c>
      <c r="D173" s="17" t="s">
        <v>446</v>
      </c>
      <c r="E173" s="17" t="s">
        <v>478</v>
      </c>
      <c r="F173" s="17" t="s">
        <v>462</v>
      </c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>
        <v>619</v>
      </c>
    </row>
    <row r="174" spans="1:25">
      <c r="A174" s="17" t="s">
        <v>924</v>
      </c>
      <c r="B174" s="17" t="s">
        <v>925</v>
      </c>
      <c r="C174" s="17" t="s">
        <v>458</v>
      </c>
      <c r="D174" s="17" t="s">
        <v>446</v>
      </c>
      <c r="E174" s="17" t="s">
        <v>369</v>
      </c>
      <c r="F174" s="17" t="s">
        <v>367</v>
      </c>
      <c r="G174" s="17" t="s">
        <v>368</v>
      </c>
      <c r="H174" s="17" t="s">
        <v>461</v>
      </c>
      <c r="I174" s="17" t="s">
        <v>380</v>
      </c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>
        <v>1299</v>
      </c>
    </row>
    <row r="175" spans="1:25">
      <c r="A175" s="17" t="s">
        <v>1652</v>
      </c>
      <c r="B175" s="17" t="s">
        <v>925</v>
      </c>
      <c r="C175" s="17" t="s">
        <v>458</v>
      </c>
      <c r="D175" s="17" t="s">
        <v>446</v>
      </c>
      <c r="E175" s="17" t="s">
        <v>369</v>
      </c>
      <c r="F175" s="17" t="s">
        <v>367</v>
      </c>
      <c r="G175" s="17" t="s">
        <v>368</v>
      </c>
      <c r="H175" s="17" t="s">
        <v>461</v>
      </c>
      <c r="I175" s="17" t="s">
        <v>462</v>
      </c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>
        <v>1349</v>
      </c>
    </row>
    <row r="176" spans="1:25">
      <c r="A176" s="17" t="s">
        <v>1099</v>
      </c>
      <c r="B176" s="17" t="s">
        <v>1100</v>
      </c>
      <c r="C176" s="17" t="s">
        <v>1101</v>
      </c>
      <c r="D176" s="17" t="s">
        <v>446</v>
      </c>
      <c r="E176" s="17" t="s">
        <v>369</v>
      </c>
      <c r="F176" s="17" t="s">
        <v>367</v>
      </c>
      <c r="G176" s="17" t="s">
        <v>368</v>
      </c>
      <c r="H176" s="17" t="s">
        <v>461</v>
      </c>
      <c r="I176" s="17" t="s">
        <v>1102</v>
      </c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>
        <v>949</v>
      </c>
    </row>
    <row r="177" spans="1:26">
      <c r="A177" s="17" t="s">
        <v>1715</v>
      </c>
      <c r="B177" s="17" t="s">
        <v>1716</v>
      </c>
      <c r="C177" s="17" t="s">
        <v>1717</v>
      </c>
      <c r="D177" s="17" t="s">
        <v>1718</v>
      </c>
      <c r="E177" s="17" t="s">
        <v>1719</v>
      </c>
      <c r="F177" s="17" t="s">
        <v>1720</v>
      </c>
      <c r="G177" s="17" t="s">
        <v>1721</v>
      </c>
      <c r="H177" s="17" t="s">
        <v>1722</v>
      </c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</row>
    <row r="178" spans="1:26">
      <c r="A178" s="17" t="s">
        <v>1723</v>
      </c>
      <c r="B178" s="17" t="s">
        <v>1724</v>
      </c>
      <c r="C178" s="17" t="s">
        <v>476</v>
      </c>
      <c r="D178" s="17" t="s">
        <v>446</v>
      </c>
      <c r="E178" s="17" t="s">
        <v>1718</v>
      </c>
      <c r="F178" s="17" t="s">
        <v>369</v>
      </c>
      <c r="G178" s="17" t="s">
        <v>416</v>
      </c>
      <c r="H178" s="17" t="s">
        <v>1721</v>
      </c>
      <c r="I178" s="17" t="s">
        <v>1725</v>
      </c>
      <c r="J178" s="17" t="s">
        <v>494</v>
      </c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</row>
    <row r="179" spans="1:26">
      <c r="A179" s="17" t="s">
        <v>1726</v>
      </c>
      <c r="B179" s="17" t="s">
        <v>469</v>
      </c>
      <c r="C179" s="17" t="s">
        <v>1727</v>
      </c>
      <c r="D179" s="17" t="s">
        <v>1728</v>
      </c>
      <c r="E179" s="17" t="s">
        <v>1729</v>
      </c>
      <c r="F179" s="17" t="s">
        <v>1730</v>
      </c>
      <c r="G179" s="17" t="s">
        <v>1725</v>
      </c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</row>
    <row r="180" spans="1:26">
      <c r="A180" s="17" t="s">
        <v>499</v>
      </c>
      <c r="B180" s="17" t="s">
        <v>498</v>
      </c>
      <c r="C180" s="17" t="s">
        <v>502</v>
      </c>
      <c r="D180" s="17" t="s">
        <v>503</v>
      </c>
      <c r="E180" s="17" t="s">
        <v>513</v>
      </c>
      <c r="F180" s="17" t="s">
        <v>504</v>
      </c>
      <c r="G180" s="17" t="s">
        <v>512</v>
      </c>
      <c r="H180" s="17" t="s">
        <v>505</v>
      </c>
      <c r="I180" s="17" t="s">
        <v>506</v>
      </c>
      <c r="J180" s="17" t="s">
        <v>507</v>
      </c>
      <c r="K180" s="17" t="s">
        <v>514</v>
      </c>
      <c r="L180" s="17" t="s">
        <v>508</v>
      </c>
      <c r="M180" s="17" t="s">
        <v>509</v>
      </c>
      <c r="N180" s="17" t="s">
        <v>510</v>
      </c>
      <c r="O180" s="17" t="s">
        <v>511</v>
      </c>
      <c r="P180" s="17"/>
      <c r="Q180" s="17"/>
      <c r="R180" s="17"/>
      <c r="S180" s="17"/>
      <c r="T180" s="17"/>
      <c r="U180" s="17"/>
      <c r="V180" s="17"/>
      <c r="W180" s="17"/>
      <c r="X180" s="17"/>
      <c r="Y180" s="17">
        <v>119</v>
      </c>
    </row>
    <row r="181" spans="1:26">
      <c r="A181" s="17" t="s">
        <v>500</v>
      </c>
      <c r="B181" s="17" t="s">
        <v>501</v>
      </c>
      <c r="C181" s="17" t="s">
        <v>502</v>
      </c>
      <c r="D181" s="17" t="s">
        <v>513</v>
      </c>
      <c r="E181" s="17" t="s">
        <v>507</v>
      </c>
      <c r="F181" s="17" t="s">
        <v>514</v>
      </c>
      <c r="G181" s="17" t="s">
        <v>510</v>
      </c>
      <c r="H181" s="17" t="s">
        <v>515</v>
      </c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>
        <v>199</v>
      </c>
    </row>
    <row r="182" spans="1:26">
      <c r="A182" s="17" t="s">
        <v>2097</v>
      </c>
      <c r="B182" s="17" t="s">
        <v>516</v>
      </c>
      <c r="C182" s="17" t="s">
        <v>517</v>
      </c>
      <c r="D182" s="17" t="s">
        <v>518</v>
      </c>
      <c r="E182" s="17" t="s">
        <v>580</v>
      </c>
      <c r="F182" s="17" t="s">
        <v>519</v>
      </c>
      <c r="G182" s="17" t="s">
        <v>520</v>
      </c>
      <c r="H182" s="17" t="s">
        <v>521</v>
      </c>
      <c r="I182" s="17" t="s">
        <v>522</v>
      </c>
      <c r="J182" s="17" t="s">
        <v>523</v>
      </c>
      <c r="K182" s="17" t="s">
        <v>592</v>
      </c>
      <c r="L182" s="17" t="s">
        <v>524</v>
      </c>
      <c r="M182" s="17" t="s">
        <v>525</v>
      </c>
      <c r="N182" s="17" t="s">
        <v>526</v>
      </c>
      <c r="O182" s="17" t="s">
        <v>527</v>
      </c>
      <c r="P182" s="17" t="s">
        <v>528</v>
      </c>
      <c r="Q182" s="17" t="s">
        <v>529</v>
      </c>
      <c r="R182" s="17" t="s">
        <v>309</v>
      </c>
      <c r="S182" s="17"/>
      <c r="T182" s="17"/>
      <c r="U182" s="17"/>
      <c r="V182" s="17"/>
      <c r="W182" s="17"/>
      <c r="X182" s="17"/>
      <c r="Y182" s="17">
        <v>1649</v>
      </c>
    </row>
    <row r="183" spans="1:26">
      <c r="A183" s="18" t="s">
        <v>821</v>
      </c>
      <c r="B183" s="17" t="s">
        <v>608</v>
      </c>
      <c r="C183" s="17" t="s">
        <v>537</v>
      </c>
      <c r="D183" s="17" t="s">
        <v>518</v>
      </c>
      <c r="E183" s="17" t="s">
        <v>351</v>
      </c>
      <c r="F183" s="17" t="s">
        <v>591</v>
      </c>
      <c r="G183" s="17" t="s">
        <v>533</v>
      </c>
      <c r="H183" s="17" t="s">
        <v>539</v>
      </c>
      <c r="I183" s="17" t="s">
        <v>579</v>
      </c>
      <c r="J183" s="17" t="s">
        <v>523</v>
      </c>
      <c r="K183" s="17" t="s">
        <v>610</v>
      </c>
      <c r="L183" s="17" t="s">
        <v>583</v>
      </c>
      <c r="M183" s="17" t="s">
        <v>525</v>
      </c>
      <c r="N183" s="17" t="s">
        <v>582</v>
      </c>
      <c r="O183" s="17" t="s">
        <v>584</v>
      </c>
      <c r="P183" s="17" t="s">
        <v>611</v>
      </c>
      <c r="Q183" s="17"/>
      <c r="R183" s="17"/>
      <c r="S183" s="17"/>
      <c r="T183" s="17"/>
      <c r="U183" s="17"/>
      <c r="V183" s="17"/>
      <c r="W183" s="17"/>
      <c r="X183" s="17"/>
      <c r="Y183" s="17">
        <v>1299</v>
      </c>
      <c r="Z183" s="19"/>
    </row>
    <row r="184" spans="1:26">
      <c r="A184" s="18" t="s">
        <v>2118</v>
      </c>
      <c r="B184" s="17" t="s">
        <v>2119</v>
      </c>
      <c r="C184" s="17" t="s">
        <v>537</v>
      </c>
      <c r="D184" s="17" t="s">
        <v>518</v>
      </c>
      <c r="E184" s="17" t="s">
        <v>2120</v>
      </c>
      <c r="F184" s="17" t="s">
        <v>2121</v>
      </c>
      <c r="G184" s="17" t="s">
        <v>533</v>
      </c>
      <c r="H184" s="17" t="s">
        <v>539</v>
      </c>
      <c r="I184" s="17" t="s">
        <v>579</v>
      </c>
      <c r="J184" s="17" t="s">
        <v>523</v>
      </c>
      <c r="K184" s="17" t="s">
        <v>610</v>
      </c>
      <c r="L184" s="17" t="s">
        <v>583</v>
      </c>
      <c r="M184" s="17" t="s">
        <v>525</v>
      </c>
      <c r="N184" s="17" t="s">
        <v>2124</v>
      </c>
      <c r="O184" s="17" t="s">
        <v>584</v>
      </c>
      <c r="P184" s="17"/>
      <c r="Q184" s="17"/>
      <c r="R184" s="17"/>
      <c r="S184" s="17"/>
      <c r="T184" s="17"/>
      <c r="U184" s="17"/>
      <c r="V184" s="17"/>
      <c r="W184" s="17"/>
      <c r="X184" s="17"/>
      <c r="Y184" s="17">
        <v>1299</v>
      </c>
      <c r="Z184" s="19"/>
    </row>
    <row r="185" spans="1:26">
      <c r="A185" s="18" t="s">
        <v>2122</v>
      </c>
      <c r="B185" s="17" t="s">
        <v>2123</v>
      </c>
      <c r="C185" s="17" t="s">
        <v>537</v>
      </c>
      <c r="D185" s="17" t="s">
        <v>518</v>
      </c>
      <c r="E185" s="17" t="s">
        <v>351</v>
      </c>
      <c r="F185" s="17" t="s">
        <v>2121</v>
      </c>
      <c r="G185" s="17" t="s">
        <v>533</v>
      </c>
      <c r="H185" s="17" t="s">
        <v>539</v>
      </c>
      <c r="I185" s="17" t="s">
        <v>579</v>
      </c>
      <c r="J185" s="17" t="s">
        <v>523</v>
      </c>
      <c r="K185" s="17" t="s">
        <v>610</v>
      </c>
      <c r="L185" s="17" t="s">
        <v>583</v>
      </c>
      <c r="M185" s="17" t="s">
        <v>525</v>
      </c>
      <c r="N185" s="17" t="s">
        <v>582</v>
      </c>
      <c r="O185" s="17" t="s">
        <v>584</v>
      </c>
      <c r="P185" s="17"/>
      <c r="Q185" s="17"/>
      <c r="R185" s="17"/>
      <c r="S185" s="17"/>
      <c r="T185" s="17"/>
      <c r="U185" s="17"/>
      <c r="V185" s="17"/>
      <c r="W185" s="17"/>
      <c r="X185" s="17"/>
      <c r="Y185" s="17">
        <v>1299</v>
      </c>
      <c r="Z185" s="19"/>
    </row>
    <row r="186" spans="1:26">
      <c r="A186" s="18" t="s">
        <v>2125</v>
      </c>
      <c r="B186" s="17" t="s">
        <v>2126</v>
      </c>
      <c r="C186" s="17" t="s">
        <v>537</v>
      </c>
      <c r="D186" s="17" t="s">
        <v>518</v>
      </c>
      <c r="E186" s="17" t="s">
        <v>351</v>
      </c>
      <c r="F186" s="17" t="s">
        <v>2121</v>
      </c>
      <c r="G186" s="17" t="s">
        <v>533</v>
      </c>
      <c r="H186" s="17" t="s">
        <v>539</v>
      </c>
      <c r="I186" s="17" t="s">
        <v>579</v>
      </c>
      <c r="J186" s="17" t="s">
        <v>523</v>
      </c>
      <c r="K186" s="17" t="s">
        <v>610</v>
      </c>
      <c r="L186" s="17" t="s">
        <v>583</v>
      </c>
      <c r="M186" s="17" t="s">
        <v>525</v>
      </c>
      <c r="N186" s="17" t="s">
        <v>582</v>
      </c>
      <c r="O186" s="17" t="s">
        <v>584</v>
      </c>
      <c r="P186" s="17"/>
      <c r="Q186" s="17"/>
      <c r="R186" s="17"/>
      <c r="S186" s="17"/>
      <c r="T186" s="17"/>
      <c r="U186" s="17"/>
      <c r="V186" s="17"/>
      <c r="W186" s="17"/>
      <c r="X186" s="17"/>
      <c r="Y186" s="17">
        <v>1299</v>
      </c>
      <c r="Z186" s="19"/>
    </row>
    <row r="187" spans="1:26">
      <c r="A187" s="17" t="s">
        <v>2100</v>
      </c>
      <c r="B187" s="17" t="s">
        <v>530</v>
      </c>
      <c r="C187" s="17" t="s">
        <v>531</v>
      </c>
      <c r="D187" s="17" t="s">
        <v>534</v>
      </c>
      <c r="E187" s="17" t="s">
        <v>351</v>
      </c>
      <c r="F187" s="17" t="s">
        <v>519</v>
      </c>
      <c r="G187" s="17" t="s">
        <v>533</v>
      </c>
      <c r="H187" s="17" t="s">
        <v>532</v>
      </c>
      <c r="I187" s="17" t="s">
        <v>522</v>
      </c>
      <c r="J187" s="17" t="s">
        <v>523</v>
      </c>
      <c r="K187" s="17" t="s">
        <v>592</v>
      </c>
      <c r="L187" s="17" t="s">
        <v>524</v>
      </c>
      <c r="M187" s="17" t="s">
        <v>525</v>
      </c>
      <c r="N187" s="17" t="s">
        <v>535</v>
      </c>
      <c r="O187" s="17" t="s">
        <v>527</v>
      </c>
      <c r="P187" s="17" t="s">
        <v>528</v>
      </c>
      <c r="Q187" s="17"/>
      <c r="R187" s="17"/>
      <c r="S187" s="17"/>
      <c r="T187" s="17"/>
      <c r="U187" s="17"/>
      <c r="V187" s="17"/>
      <c r="W187" s="17"/>
      <c r="X187" s="17"/>
      <c r="Y187" s="17">
        <v>1499</v>
      </c>
    </row>
    <row r="188" spans="1:26">
      <c r="A188" s="17" t="s">
        <v>822</v>
      </c>
      <c r="B188" s="17" t="s">
        <v>536</v>
      </c>
      <c r="C188" s="17" t="s">
        <v>537</v>
      </c>
      <c r="D188" s="17" t="s">
        <v>306</v>
      </c>
      <c r="E188" s="17" t="s">
        <v>351</v>
      </c>
      <c r="F188" s="17" t="s">
        <v>538</v>
      </c>
      <c r="G188" s="17" t="s">
        <v>533</v>
      </c>
      <c r="H188" s="17" t="s">
        <v>539</v>
      </c>
      <c r="I188" s="17" t="s">
        <v>534</v>
      </c>
      <c r="J188" s="17" t="s">
        <v>523</v>
      </c>
      <c r="K188" s="17" t="s">
        <v>592</v>
      </c>
      <c r="L188" s="17" t="s">
        <v>541</v>
      </c>
      <c r="M188" s="17" t="s">
        <v>525</v>
      </c>
      <c r="N188" s="17" t="s">
        <v>540</v>
      </c>
      <c r="O188" s="17" t="s">
        <v>527</v>
      </c>
      <c r="P188" s="17" t="s">
        <v>542</v>
      </c>
      <c r="Q188" s="17"/>
      <c r="R188" s="17"/>
      <c r="S188" s="17"/>
      <c r="T188" s="17"/>
      <c r="U188" s="17"/>
      <c r="V188" s="17"/>
      <c r="W188" s="17"/>
      <c r="X188" s="17"/>
      <c r="Y188" s="17">
        <v>1449</v>
      </c>
    </row>
    <row r="189" spans="1:26">
      <c r="A189" s="17" t="s">
        <v>823</v>
      </c>
      <c r="B189" s="17" t="s">
        <v>536</v>
      </c>
      <c r="C189" s="17" t="s">
        <v>537</v>
      </c>
      <c r="D189" s="17" t="s">
        <v>52</v>
      </c>
      <c r="E189" s="17" t="s">
        <v>351</v>
      </c>
      <c r="F189" s="17" t="s">
        <v>538</v>
      </c>
      <c r="G189" s="17" t="s">
        <v>533</v>
      </c>
      <c r="H189" s="17" t="s">
        <v>539</v>
      </c>
      <c r="I189" s="17" t="s">
        <v>534</v>
      </c>
      <c r="J189" s="17" t="s">
        <v>523</v>
      </c>
      <c r="K189" s="17" t="s">
        <v>592</v>
      </c>
      <c r="L189" s="17" t="s">
        <v>541</v>
      </c>
      <c r="M189" s="17" t="s">
        <v>525</v>
      </c>
      <c r="N189" s="17" t="s">
        <v>540</v>
      </c>
      <c r="O189" s="17" t="s">
        <v>527</v>
      </c>
      <c r="P189" s="17" t="s">
        <v>542</v>
      </c>
      <c r="Q189" s="17"/>
      <c r="R189" s="17"/>
      <c r="S189" s="17"/>
      <c r="T189" s="17"/>
      <c r="U189" s="17"/>
      <c r="V189" s="17"/>
      <c r="W189" s="17"/>
      <c r="X189" s="17"/>
      <c r="Y189" s="17">
        <v>1349</v>
      </c>
    </row>
    <row r="190" spans="1:26">
      <c r="A190" s="18" t="s">
        <v>824</v>
      </c>
      <c r="B190" s="17" t="s">
        <v>536</v>
      </c>
      <c r="C190" s="17" t="s">
        <v>585</v>
      </c>
      <c r="D190" s="17" t="s">
        <v>52</v>
      </c>
      <c r="E190" s="17" t="s">
        <v>351</v>
      </c>
      <c r="F190" s="17" t="s">
        <v>591</v>
      </c>
      <c r="G190" s="17" t="s">
        <v>578</v>
      </c>
      <c r="H190" s="17" t="s">
        <v>539</v>
      </c>
      <c r="I190" s="17" t="s">
        <v>534</v>
      </c>
      <c r="J190" s="17" t="s">
        <v>523</v>
      </c>
      <c r="K190" s="17" t="s">
        <v>592</v>
      </c>
      <c r="L190" s="17" t="s">
        <v>583</v>
      </c>
      <c r="M190" s="17" t="s">
        <v>579</v>
      </c>
      <c r="N190" s="17" t="s">
        <v>577</v>
      </c>
      <c r="O190" s="17" t="s">
        <v>527</v>
      </c>
      <c r="P190" s="17" t="s">
        <v>582</v>
      </c>
      <c r="Q190" s="17"/>
      <c r="R190" s="17"/>
      <c r="S190" s="17"/>
      <c r="T190" s="17"/>
      <c r="U190" s="17"/>
      <c r="V190" s="17"/>
      <c r="W190" s="17"/>
      <c r="X190" s="17"/>
      <c r="Y190" s="17">
        <v>1199</v>
      </c>
      <c r="Z190" s="19"/>
    </row>
    <row r="191" spans="1:26">
      <c r="A191" s="17" t="s">
        <v>825</v>
      </c>
      <c r="B191" s="17" t="s">
        <v>536</v>
      </c>
      <c r="C191" s="17" t="s">
        <v>585</v>
      </c>
      <c r="D191" s="17" t="s">
        <v>52</v>
      </c>
      <c r="E191" s="17" t="s">
        <v>351</v>
      </c>
      <c r="F191" s="17" t="s">
        <v>576</v>
      </c>
      <c r="G191" s="17" t="s">
        <v>578</v>
      </c>
      <c r="H191" s="17" t="s">
        <v>539</v>
      </c>
      <c r="I191" s="17" t="s">
        <v>534</v>
      </c>
      <c r="J191" s="17" t="s">
        <v>523</v>
      </c>
      <c r="K191" s="17" t="s">
        <v>592</v>
      </c>
      <c r="L191" s="17" t="s">
        <v>541</v>
      </c>
      <c r="M191" s="17" t="s">
        <v>579</v>
      </c>
      <c r="N191" s="17" t="s">
        <v>577</v>
      </c>
      <c r="O191" s="17" t="s">
        <v>527</v>
      </c>
      <c r="P191" s="17"/>
      <c r="Q191" s="17"/>
      <c r="R191" s="17"/>
      <c r="S191" s="17"/>
      <c r="T191" s="17"/>
      <c r="U191" s="17"/>
      <c r="V191" s="17"/>
      <c r="W191" s="17"/>
      <c r="X191" s="17"/>
      <c r="Y191" s="17">
        <v>1299</v>
      </c>
    </row>
    <row r="192" spans="1:26">
      <c r="A192" s="18" t="s">
        <v>826</v>
      </c>
      <c r="B192" s="17" t="s">
        <v>581</v>
      </c>
      <c r="C192" s="17" t="s">
        <v>585</v>
      </c>
      <c r="D192" s="17" t="s">
        <v>306</v>
      </c>
      <c r="E192" s="17" t="s">
        <v>590</v>
      </c>
      <c r="F192" s="17" t="s">
        <v>595</v>
      </c>
      <c r="G192" s="17" t="s">
        <v>578</v>
      </c>
      <c r="H192" s="17" t="s">
        <v>539</v>
      </c>
      <c r="I192" s="17" t="s">
        <v>534</v>
      </c>
      <c r="J192" s="17" t="s">
        <v>523</v>
      </c>
      <c r="K192" s="17" t="s">
        <v>592</v>
      </c>
      <c r="L192" s="17" t="s">
        <v>583</v>
      </c>
      <c r="M192" s="17" t="s">
        <v>579</v>
      </c>
      <c r="N192" s="17" t="s">
        <v>582</v>
      </c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>
        <v>1299</v>
      </c>
      <c r="Z192" s="19"/>
    </row>
    <row r="193" spans="1:26">
      <c r="A193" s="18" t="s">
        <v>827</v>
      </c>
      <c r="B193" s="17" t="s">
        <v>581</v>
      </c>
      <c r="C193" s="17" t="s">
        <v>585</v>
      </c>
      <c r="D193" s="17" t="s">
        <v>52</v>
      </c>
      <c r="E193" s="17" t="s">
        <v>590</v>
      </c>
      <c r="F193" s="17" t="s">
        <v>595</v>
      </c>
      <c r="G193" s="17" t="s">
        <v>578</v>
      </c>
      <c r="H193" s="17" t="s">
        <v>539</v>
      </c>
      <c r="I193" s="17" t="s">
        <v>534</v>
      </c>
      <c r="J193" s="17" t="s">
        <v>523</v>
      </c>
      <c r="K193" s="17" t="s">
        <v>592</v>
      </c>
      <c r="L193" s="17" t="s">
        <v>583</v>
      </c>
      <c r="M193" s="17" t="s">
        <v>579</v>
      </c>
      <c r="N193" s="17" t="s">
        <v>582</v>
      </c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>
        <v>1199</v>
      </c>
      <c r="Z193" s="19"/>
    </row>
    <row r="194" spans="1:26">
      <c r="A194" s="17" t="s">
        <v>828</v>
      </c>
      <c r="B194" s="17" t="s">
        <v>581</v>
      </c>
      <c r="C194" s="17" t="s">
        <v>585</v>
      </c>
      <c r="D194" s="17" t="s">
        <v>52</v>
      </c>
      <c r="E194" s="17" t="s">
        <v>351</v>
      </c>
      <c r="F194" s="17" t="s">
        <v>576</v>
      </c>
      <c r="G194" s="17" t="s">
        <v>578</v>
      </c>
      <c r="H194" s="17" t="s">
        <v>539</v>
      </c>
      <c r="I194" s="17" t="s">
        <v>534</v>
      </c>
      <c r="J194" s="17" t="s">
        <v>523</v>
      </c>
      <c r="K194" s="17" t="s">
        <v>592</v>
      </c>
      <c r="L194" s="17" t="s">
        <v>583</v>
      </c>
      <c r="M194" s="17" t="s">
        <v>579</v>
      </c>
      <c r="N194" s="17" t="s">
        <v>582</v>
      </c>
      <c r="O194" s="17" t="s">
        <v>584</v>
      </c>
      <c r="P194" s="17"/>
      <c r="Q194" s="17"/>
      <c r="R194" s="17"/>
      <c r="S194" s="17"/>
      <c r="T194" s="17"/>
      <c r="U194" s="17"/>
      <c r="V194" s="17"/>
      <c r="W194" s="17"/>
      <c r="X194" s="17"/>
      <c r="Y194" s="17">
        <v>1099</v>
      </c>
    </row>
    <row r="195" spans="1:26">
      <c r="A195" s="17" t="s">
        <v>831</v>
      </c>
      <c r="B195" s="17" t="s">
        <v>581</v>
      </c>
      <c r="C195" s="17" t="s">
        <v>585</v>
      </c>
      <c r="D195" s="17" t="s">
        <v>586</v>
      </c>
      <c r="E195" s="17" t="s">
        <v>518</v>
      </c>
      <c r="F195" s="17" t="s">
        <v>576</v>
      </c>
      <c r="G195" s="17" t="s">
        <v>578</v>
      </c>
      <c r="H195" s="17" t="s">
        <v>539</v>
      </c>
      <c r="I195" s="17" t="s">
        <v>588</v>
      </c>
      <c r="J195" s="17" t="s">
        <v>589</v>
      </c>
      <c r="K195" s="17" t="s">
        <v>593</v>
      </c>
      <c r="L195" s="17" t="s">
        <v>583</v>
      </c>
      <c r="M195" s="17" t="s">
        <v>590</v>
      </c>
      <c r="N195" s="17" t="s">
        <v>582</v>
      </c>
      <c r="O195" s="17" t="s">
        <v>584</v>
      </c>
      <c r="P195" s="17"/>
      <c r="Q195" s="17"/>
      <c r="R195" s="17"/>
      <c r="S195" s="17"/>
      <c r="T195" s="17"/>
      <c r="U195" s="17"/>
      <c r="V195" s="17"/>
      <c r="W195" s="17"/>
      <c r="X195" s="17"/>
      <c r="Y195" s="17">
        <v>1499</v>
      </c>
    </row>
    <row r="196" spans="1:26">
      <c r="A196" s="17" t="s">
        <v>832</v>
      </c>
      <c r="B196" s="17" t="s">
        <v>581</v>
      </c>
      <c r="C196" s="17" t="s">
        <v>585</v>
      </c>
      <c r="D196" s="17" t="s">
        <v>587</v>
      </c>
      <c r="E196" s="17" t="s">
        <v>518</v>
      </c>
      <c r="F196" s="17" t="s">
        <v>576</v>
      </c>
      <c r="G196" s="17" t="s">
        <v>578</v>
      </c>
      <c r="H196" s="17" t="s">
        <v>539</v>
      </c>
      <c r="I196" s="17" t="s">
        <v>588</v>
      </c>
      <c r="J196" s="17" t="s">
        <v>589</v>
      </c>
      <c r="K196" s="17" t="s">
        <v>593</v>
      </c>
      <c r="L196" s="17" t="s">
        <v>583</v>
      </c>
      <c r="M196" s="17" t="s">
        <v>590</v>
      </c>
      <c r="N196" s="17" t="s">
        <v>582</v>
      </c>
      <c r="O196" s="17" t="s">
        <v>584</v>
      </c>
      <c r="P196" s="17"/>
      <c r="Q196" s="17"/>
      <c r="R196" s="17"/>
      <c r="S196" s="17"/>
      <c r="T196" s="17"/>
      <c r="U196" s="17"/>
      <c r="V196" s="17"/>
      <c r="W196" s="17"/>
      <c r="X196" s="17"/>
      <c r="Y196" s="17">
        <v>1499</v>
      </c>
    </row>
    <row r="197" spans="1:26">
      <c r="A197" s="17" t="s">
        <v>829</v>
      </c>
      <c r="B197" s="17" t="s">
        <v>581</v>
      </c>
      <c r="C197" s="17" t="s">
        <v>585</v>
      </c>
      <c r="D197" s="17" t="s">
        <v>306</v>
      </c>
      <c r="E197" s="17" t="s">
        <v>518</v>
      </c>
      <c r="F197" s="17" t="s">
        <v>591</v>
      </c>
      <c r="G197" s="17" t="s">
        <v>578</v>
      </c>
      <c r="H197" s="17" t="s">
        <v>532</v>
      </c>
      <c r="I197" s="17" t="s">
        <v>542</v>
      </c>
      <c r="J197" s="17" t="s">
        <v>523</v>
      </c>
      <c r="K197" s="17" t="s">
        <v>593</v>
      </c>
      <c r="L197" s="17" t="s">
        <v>583</v>
      </c>
      <c r="M197" s="17" t="s">
        <v>590</v>
      </c>
      <c r="N197" s="17" t="s">
        <v>582</v>
      </c>
      <c r="O197" s="17" t="s">
        <v>584</v>
      </c>
      <c r="P197" s="17"/>
      <c r="Q197" s="17"/>
      <c r="R197" s="17"/>
      <c r="S197" s="17"/>
      <c r="T197" s="17"/>
      <c r="U197" s="17"/>
      <c r="V197" s="17"/>
      <c r="W197" s="17"/>
      <c r="X197" s="17"/>
      <c r="Y197" s="17">
        <v>1299</v>
      </c>
    </row>
    <row r="198" spans="1:26">
      <c r="A198" s="17" t="s">
        <v>833</v>
      </c>
      <c r="B198" s="17" t="s">
        <v>581</v>
      </c>
      <c r="C198" s="17" t="s">
        <v>585</v>
      </c>
      <c r="D198" s="17" t="s">
        <v>52</v>
      </c>
      <c r="E198" s="17" t="s">
        <v>518</v>
      </c>
      <c r="F198" s="17" t="s">
        <v>595</v>
      </c>
      <c r="G198" s="17" t="s">
        <v>594</v>
      </c>
      <c r="H198" s="17" t="s">
        <v>539</v>
      </c>
      <c r="I198" s="17" t="s">
        <v>579</v>
      </c>
      <c r="J198" s="17" t="s">
        <v>589</v>
      </c>
      <c r="K198" s="17" t="s">
        <v>593</v>
      </c>
      <c r="L198" s="17" t="s">
        <v>583</v>
      </c>
      <c r="M198" s="17" t="s">
        <v>590</v>
      </c>
      <c r="N198" s="17" t="s">
        <v>582</v>
      </c>
      <c r="O198" s="17" t="s">
        <v>584</v>
      </c>
      <c r="P198" s="17" t="s">
        <v>577</v>
      </c>
      <c r="Q198" s="17"/>
      <c r="R198" s="17"/>
      <c r="S198" s="17"/>
      <c r="T198" s="17"/>
      <c r="U198" s="17"/>
      <c r="V198" s="17"/>
      <c r="W198" s="17"/>
      <c r="X198" s="17"/>
      <c r="Y198" s="17">
        <v>979</v>
      </c>
    </row>
    <row r="199" spans="1:26">
      <c r="A199" s="17" t="s">
        <v>834</v>
      </c>
      <c r="B199" s="17" t="s">
        <v>581</v>
      </c>
      <c r="C199" s="17" t="s">
        <v>585</v>
      </c>
      <c r="D199" s="17" t="s">
        <v>306</v>
      </c>
      <c r="E199" s="17" t="s">
        <v>518</v>
      </c>
      <c r="F199" s="17" t="s">
        <v>595</v>
      </c>
      <c r="G199" s="17" t="s">
        <v>594</v>
      </c>
      <c r="H199" s="17" t="s">
        <v>539</v>
      </c>
      <c r="I199" s="17" t="s">
        <v>579</v>
      </c>
      <c r="J199" s="17" t="s">
        <v>589</v>
      </c>
      <c r="K199" s="17" t="s">
        <v>593</v>
      </c>
      <c r="L199" s="17" t="s">
        <v>583</v>
      </c>
      <c r="M199" s="17" t="s">
        <v>590</v>
      </c>
      <c r="N199" s="17" t="s">
        <v>582</v>
      </c>
      <c r="O199" s="17" t="s">
        <v>584</v>
      </c>
      <c r="P199" s="17" t="s">
        <v>577</v>
      </c>
      <c r="Q199" s="17"/>
      <c r="R199" s="17"/>
      <c r="S199" s="17"/>
      <c r="T199" s="17"/>
      <c r="U199" s="17"/>
      <c r="V199" s="17"/>
      <c r="W199" s="17"/>
      <c r="X199" s="17"/>
      <c r="Y199" s="17">
        <v>1089</v>
      </c>
    </row>
    <row r="200" spans="1:26">
      <c r="A200" s="17" t="s">
        <v>830</v>
      </c>
      <c r="B200" s="17" t="s">
        <v>596</v>
      </c>
      <c r="C200" s="17" t="s">
        <v>585</v>
      </c>
      <c r="D200" s="17" t="s">
        <v>306</v>
      </c>
      <c r="E200" s="17" t="s">
        <v>351</v>
      </c>
      <c r="F200" s="17" t="s">
        <v>591</v>
      </c>
      <c r="G200" s="17" t="s">
        <v>578</v>
      </c>
      <c r="H200" s="17" t="s">
        <v>539</v>
      </c>
      <c r="I200" s="17" t="s">
        <v>579</v>
      </c>
      <c r="J200" s="17" t="s">
        <v>523</v>
      </c>
      <c r="K200" s="17" t="s">
        <v>600</v>
      </c>
      <c r="L200" s="17" t="s">
        <v>599</v>
      </c>
      <c r="M200" s="17" t="s">
        <v>582</v>
      </c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>
        <v>1099</v>
      </c>
    </row>
    <row r="201" spans="1:26">
      <c r="A201" s="17" t="s">
        <v>2099</v>
      </c>
      <c r="B201" s="17" t="s">
        <v>596</v>
      </c>
      <c r="C201" s="17" t="s">
        <v>585</v>
      </c>
      <c r="D201" s="17" t="s">
        <v>52</v>
      </c>
      <c r="E201" s="17" t="s">
        <v>351</v>
      </c>
      <c r="F201" s="17" t="s">
        <v>591</v>
      </c>
      <c r="G201" s="17" t="s">
        <v>578</v>
      </c>
      <c r="H201" s="17" t="s">
        <v>539</v>
      </c>
      <c r="I201" s="17" t="s">
        <v>579</v>
      </c>
      <c r="J201" s="17" t="s">
        <v>523</v>
      </c>
      <c r="K201" s="17" t="s">
        <v>600</v>
      </c>
      <c r="L201" s="17" t="s">
        <v>599</v>
      </c>
      <c r="M201" s="17" t="s">
        <v>582</v>
      </c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>
        <v>999</v>
      </c>
    </row>
    <row r="202" spans="1:26">
      <c r="A202" s="17" t="s">
        <v>2047</v>
      </c>
      <c r="B202" s="17" t="s">
        <v>596</v>
      </c>
      <c r="C202" s="17" t="s">
        <v>537</v>
      </c>
      <c r="D202" s="17" t="s">
        <v>306</v>
      </c>
      <c r="E202" s="17" t="s">
        <v>518</v>
      </c>
      <c r="F202" s="17" t="s">
        <v>595</v>
      </c>
      <c r="G202" s="17" t="s">
        <v>601</v>
      </c>
      <c r="H202" s="17" t="s">
        <v>539</v>
      </c>
      <c r="I202" s="17" t="s">
        <v>579</v>
      </c>
      <c r="J202" s="17" t="s">
        <v>589</v>
      </c>
      <c r="K202" s="17" t="s">
        <v>593</v>
      </c>
      <c r="L202" s="17" t="s">
        <v>582</v>
      </c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>
        <v>1039</v>
      </c>
    </row>
    <row r="203" spans="1:26">
      <c r="A203" s="17" t="s">
        <v>1731</v>
      </c>
      <c r="B203" s="17" t="s">
        <v>596</v>
      </c>
      <c r="C203" s="17" t="s">
        <v>585</v>
      </c>
      <c r="D203" s="17" t="s">
        <v>52</v>
      </c>
      <c r="E203" s="17" t="s">
        <v>518</v>
      </c>
      <c r="F203" s="17" t="s">
        <v>595</v>
      </c>
      <c r="G203" s="17" t="s">
        <v>601</v>
      </c>
      <c r="H203" s="17" t="s">
        <v>539</v>
      </c>
      <c r="I203" s="17" t="s">
        <v>579</v>
      </c>
      <c r="J203" s="17" t="s">
        <v>589</v>
      </c>
      <c r="K203" s="17" t="s">
        <v>593</v>
      </c>
      <c r="L203" s="17" t="s">
        <v>582</v>
      </c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>
        <v>989</v>
      </c>
    </row>
    <row r="204" spans="1:26" s="19" customFormat="1">
      <c r="A204" s="17" t="s">
        <v>835</v>
      </c>
      <c r="B204" s="17" t="s">
        <v>597</v>
      </c>
      <c r="C204" s="17" t="s">
        <v>585</v>
      </c>
      <c r="D204" s="17" t="s">
        <v>135</v>
      </c>
      <c r="E204" s="17" t="s">
        <v>604</v>
      </c>
      <c r="F204" s="17" t="s">
        <v>595</v>
      </c>
      <c r="G204" s="17" t="s">
        <v>594</v>
      </c>
      <c r="H204" s="17" t="s">
        <v>539</v>
      </c>
      <c r="I204" s="17" t="s">
        <v>579</v>
      </c>
      <c r="J204" s="17" t="s">
        <v>589</v>
      </c>
      <c r="K204" s="17" t="s">
        <v>602</v>
      </c>
      <c r="L204" s="17" t="s">
        <v>603</v>
      </c>
      <c r="M204" s="17" t="s">
        <v>605</v>
      </c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>
        <v>999</v>
      </c>
      <c r="Z204"/>
    </row>
    <row r="205" spans="1:26">
      <c r="A205" s="17" t="s">
        <v>836</v>
      </c>
      <c r="B205" s="17" t="s">
        <v>597</v>
      </c>
      <c r="C205" s="17" t="s">
        <v>585</v>
      </c>
      <c r="D205" s="17" t="s">
        <v>52</v>
      </c>
      <c r="E205" s="17" t="s">
        <v>590</v>
      </c>
      <c r="F205" s="17" t="s">
        <v>595</v>
      </c>
      <c r="G205" s="17" t="s">
        <v>594</v>
      </c>
      <c r="H205" s="17" t="s">
        <v>539</v>
      </c>
      <c r="I205" s="17" t="s">
        <v>579</v>
      </c>
      <c r="J205" s="17" t="s">
        <v>589</v>
      </c>
      <c r="K205" s="17" t="s">
        <v>602</v>
      </c>
      <c r="L205" s="17" t="s">
        <v>603</v>
      </c>
      <c r="M205" s="17" t="s">
        <v>605</v>
      </c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>
        <v>829</v>
      </c>
    </row>
    <row r="206" spans="1:26">
      <c r="A206" s="27" t="s">
        <v>2044</v>
      </c>
      <c r="B206" s="17" t="s">
        <v>598</v>
      </c>
      <c r="C206" s="17" t="s">
        <v>585</v>
      </c>
      <c r="D206" s="17" t="s">
        <v>52</v>
      </c>
      <c r="E206" s="17" t="s">
        <v>590</v>
      </c>
      <c r="F206" s="17" t="s">
        <v>595</v>
      </c>
      <c r="G206" s="17" t="s">
        <v>606</v>
      </c>
      <c r="H206" s="17" t="s">
        <v>607</v>
      </c>
      <c r="I206" s="17" t="s">
        <v>601</v>
      </c>
      <c r="J206" s="17" t="s">
        <v>605</v>
      </c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>
        <v>729</v>
      </c>
    </row>
    <row r="207" spans="1:26">
      <c r="A207" s="17" t="s">
        <v>837</v>
      </c>
      <c r="B207" s="17" t="s">
        <v>614</v>
      </c>
      <c r="C207" s="17" t="s">
        <v>628</v>
      </c>
      <c r="D207" s="17" t="s">
        <v>629</v>
      </c>
      <c r="E207" s="17" t="s">
        <v>630</v>
      </c>
      <c r="F207" s="17" t="s">
        <v>631</v>
      </c>
      <c r="G207" s="17" t="s">
        <v>632</v>
      </c>
      <c r="H207" s="17" t="s">
        <v>633</v>
      </c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>
        <v>3589</v>
      </c>
    </row>
    <row r="208" spans="1:26">
      <c r="A208" s="17" t="s">
        <v>838</v>
      </c>
      <c r="B208" s="17" t="s">
        <v>634</v>
      </c>
      <c r="C208" s="17" t="s">
        <v>628</v>
      </c>
      <c r="D208" s="17" t="s">
        <v>559</v>
      </c>
      <c r="E208" s="17" t="s">
        <v>636</v>
      </c>
      <c r="F208" s="17" t="s">
        <v>637</v>
      </c>
      <c r="G208" s="17" t="s">
        <v>638</v>
      </c>
      <c r="H208" s="17" t="s">
        <v>561</v>
      </c>
      <c r="I208" s="17" t="s">
        <v>639</v>
      </c>
      <c r="J208" s="17" t="s">
        <v>640</v>
      </c>
      <c r="K208" s="17" t="s">
        <v>641</v>
      </c>
      <c r="L208" s="17" t="s">
        <v>642</v>
      </c>
      <c r="M208" s="17" t="s">
        <v>643</v>
      </c>
      <c r="N208" s="17" t="s">
        <v>648</v>
      </c>
      <c r="O208" s="17" t="s">
        <v>644</v>
      </c>
      <c r="P208" s="17" t="s">
        <v>645</v>
      </c>
      <c r="Q208" s="17" t="s">
        <v>646</v>
      </c>
      <c r="R208" s="17" t="s">
        <v>647</v>
      </c>
      <c r="S208" s="17"/>
      <c r="T208" s="17"/>
      <c r="U208" s="17"/>
      <c r="V208" s="17"/>
      <c r="W208" s="17"/>
      <c r="X208" s="17"/>
      <c r="Y208" s="17">
        <v>1719</v>
      </c>
      <c r="Z208">
        <v>1325</v>
      </c>
    </row>
    <row r="209" spans="1:26" s="19" customFormat="1">
      <c r="A209" s="17" t="s">
        <v>1684</v>
      </c>
      <c r="B209" s="17" t="s">
        <v>797</v>
      </c>
      <c r="C209" s="17" t="s">
        <v>628</v>
      </c>
      <c r="D209" s="17" t="s">
        <v>559</v>
      </c>
      <c r="E209" s="17" t="s">
        <v>636</v>
      </c>
      <c r="F209" s="17" t="s">
        <v>638</v>
      </c>
      <c r="G209" s="17" t="s">
        <v>561</v>
      </c>
      <c r="H209" s="17" t="s">
        <v>641</v>
      </c>
      <c r="I209" s="17" t="s">
        <v>651</v>
      </c>
      <c r="J209" s="17" t="s">
        <v>645</v>
      </c>
      <c r="K209" s="17" t="s">
        <v>654</v>
      </c>
      <c r="L209" s="17" t="s">
        <v>798</v>
      </c>
      <c r="M209"/>
      <c r="N209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>
        <v>1269</v>
      </c>
      <c r="Z209">
        <v>970</v>
      </c>
    </row>
    <row r="210" spans="1:26" s="19" customFormat="1">
      <c r="A210" s="17" t="s">
        <v>839</v>
      </c>
      <c r="B210" s="17" t="s">
        <v>634</v>
      </c>
      <c r="C210" s="17" t="s">
        <v>628</v>
      </c>
      <c r="D210" s="17" t="s">
        <v>559</v>
      </c>
      <c r="E210" s="17" t="s">
        <v>636</v>
      </c>
      <c r="F210" s="17" t="s">
        <v>650</v>
      </c>
      <c r="G210" s="17" t="s">
        <v>649</v>
      </c>
      <c r="H210" s="17" t="s">
        <v>561</v>
      </c>
      <c r="I210" s="17" t="s">
        <v>641</v>
      </c>
      <c r="J210" s="17" t="s">
        <v>651</v>
      </c>
      <c r="K210" s="17" t="s">
        <v>652</v>
      </c>
      <c r="L210" s="17" t="s">
        <v>653</v>
      </c>
      <c r="M210" s="17" t="s">
        <v>645</v>
      </c>
      <c r="N210" s="17" t="s">
        <v>654</v>
      </c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>
        <v>1289</v>
      </c>
      <c r="Z210">
        <v>975</v>
      </c>
    </row>
    <row r="211" spans="1:26">
      <c r="A211" s="17" t="s">
        <v>1677</v>
      </c>
      <c r="B211" s="17" t="s">
        <v>634</v>
      </c>
      <c r="C211" s="17" t="s">
        <v>628</v>
      </c>
      <c r="D211" s="17" t="s">
        <v>559</v>
      </c>
      <c r="E211" s="17" t="s">
        <v>636</v>
      </c>
      <c r="F211" s="17" t="s">
        <v>655</v>
      </c>
      <c r="G211" s="17" t="s">
        <v>638</v>
      </c>
      <c r="H211" s="17" t="s">
        <v>561</v>
      </c>
      <c r="I211" s="17" t="s">
        <v>656</v>
      </c>
      <c r="J211" s="17" t="s">
        <v>651</v>
      </c>
      <c r="K211" s="17" t="s">
        <v>645</v>
      </c>
      <c r="L211" s="17" t="s">
        <v>654</v>
      </c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>
        <v>959</v>
      </c>
      <c r="Z211">
        <v>701</v>
      </c>
    </row>
    <row r="212" spans="1:26" s="19" customFormat="1">
      <c r="A212" s="17" t="s">
        <v>840</v>
      </c>
      <c r="B212" s="17" t="s">
        <v>634</v>
      </c>
      <c r="C212" s="17" t="s">
        <v>558</v>
      </c>
      <c r="D212" s="17" t="s">
        <v>559</v>
      </c>
      <c r="E212" s="17" t="s">
        <v>657</v>
      </c>
      <c r="F212" s="17" t="s">
        <v>560</v>
      </c>
      <c r="G212" s="17" t="s">
        <v>561</v>
      </c>
      <c r="H212" s="17" t="s">
        <v>656</v>
      </c>
      <c r="I212" s="17" t="s">
        <v>645</v>
      </c>
      <c r="J212" s="17" t="s">
        <v>562</v>
      </c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>
        <v>869</v>
      </c>
      <c r="Z212">
        <v>678</v>
      </c>
    </row>
    <row r="213" spans="1:26" s="19" customFormat="1">
      <c r="A213" s="17" t="s">
        <v>841</v>
      </c>
      <c r="B213" s="17" t="s">
        <v>557</v>
      </c>
      <c r="C213" s="17" t="s">
        <v>628</v>
      </c>
      <c r="D213" s="17" t="s">
        <v>559</v>
      </c>
      <c r="E213" s="17" t="s">
        <v>636</v>
      </c>
      <c r="F213" s="17" t="s">
        <v>637</v>
      </c>
      <c r="G213" s="17" t="s">
        <v>638</v>
      </c>
      <c r="H213" s="17" t="s">
        <v>561</v>
      </c>
      <c r="I213" s="17" t="s">
        <v>639</v>
      </c>
      <c r="J213" s="17" t="s">
        <v>640</v>
      </c>
      <c r="K213" s="17" t="s">
        <v>641</v>
      </c>
      <c r="L213" s="17" t="s">
        <v>642</v>
      </c>
      <c r="M213" s="17" t="s">
        <v>643</v>
      </c>
      <c r="N213" s="17" t="s">
        <v>648</v>
      </c>
      <c r="O213" s="17" t="s">
        <v>644</v>
      </c>
      <c r="P213" s="17" t="s">
        <v>645</v>
      </c>
      <c r="Q213" s="17" t="s">
        <v>646</v>
      </c>
      <c r="R213" s="17" t="s">
        <v>647</v>
      </c>
      <c r="S213" s="17"/>
      <c r="T213" s="17"/>
      <c r="U213" s="17"/>
      <c r="V213" s="17"/>
      <c r="W213" s="17"/>
      <c r="X213" s="17"/>
      <c r="Y213" s="17">
        <v>1719</v>
      </c>
      <c r="Z213">
        <v>1325</v>
      </c>
    </row>
    <row r="214" spans="1:26">
      <c r="A214" s="17" t="s">
        <v>842</v>
      </c>
      <c r="B214" s="17" t="s">
        <v>557</v>
      </c>
      <c r="C214" s="17" t="s">
        <v>628</v>
      </c>
      <c r="D214" s="17" t="s">
        <v>559</v>
      </c>
      <c r="E214" s="17" t="s">
        <v>636</v>
      </c>
      <c r="F214" s="17" t="s">
        <v>650</v>
      </c>
      <c r="G214" s="17" t="s">
        <v>649</v>
      </c>
      <c r="H214" s="17" t="s">
        <v>561</v>
      </c>
      <c r="I214" s="17" t="s">
        <v>641</v>
      </c>
      <c r="J214" s="17" t="s">
        <v>651</v>
      </c>
      <c r="K214" s="17" t="s">
        <v>652</v>
      </c>
      <c r="L214" s="17" t="s">
        <v>653</v>
      </c>
      <c r="M214" s="17" t="s">
        <v>645</v>
      </c>
      <c r="N214" s="17" t="s">
        <v>654</v>
      </c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>
        <v>1289</v>
      </c>
      <c r="Z214">
        <v>975</v>
      </c>
    </row>
    <row r="215" spans="1:26">
      <c r="A215" s="17" t="s">
        <v>843</v>
      </c>
      <c r="B215" s="17" t="s">
        <v>557</v>
      </c>
      <c r="C215" s="17" t="s">
        <v>628</v>
      </c>
      <c r="D215" s="17" t="s">
        <v>559</v>
      </c>
      <c r="E215" s="17" t="s">
        <v>636</v>
      </c>
      <c r="F215" s="17" t="s">
        <v>655</v>
      </c>
      <c r="G215" s="17" t="s">
        <v>638</v>
      </c>
      <c r="H215" s="17" t="s">
        <v>561</v>
      </c>
      <c r="I215" s="17" t="s">
        <v>656</v>
      </c>
      <c r="J215" s="17" t="s">
        <v>651</v>
      </c>
      <c r="K215" s="17" t="s">
        <v>645</v>
      </c>
      <c r="L215" s="17" t="s">
        <v>654</v>
      </c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>
        <v>1159</v>
      </c>
      <c r="Z215">
        <v>875</v>
      </c>
    </row>
    <row r="216" spans="1:26">
      <c r="A216" s="17" t="s">
        <v>844</v>
      </c>
      <c r="B216" s="17" t="s">
        <v>557</v>
      </c>
      <c r="C216" s="17" t="s">
        <v>558</v>
      </c>
      <c r="D216" s="17" t="s">
        <v>559</v>
      </c>
      <c r="E216" s="17" t="s">
        <v>657</v>
      </c>
      <c r="F216" s="17" t="s">
        <v>650</v>
      </c>
      <c r="G216" s="17" t="s">
        <v>658</v>
      </c>
      <c r="H216" s="17" t="s">
        <v>561</v>
      </c>
      <c r="I216" s="17" t="s">
        <v>656</v>
      </c>
      <c r="J216" s="17" t="s">
        <v>645</v>
      </c>
      <c r="K216" s="17" t="s">
        <v>562</v>
      </c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>
        <v>959</v>
      </c>
      <c r="Z216">
        <v>739</v>
      </c>
    </row>
    <row r="217" spans="1:26">
      <c r="A217" s="17" t="s">
        <v>845</v>
      </c>
      <c r="B217" s="17" t="s">
        <v>557</v>
      </c>
      <c r="C217" s="17" t="s">
        <v>558</v>
      </c>
      <c r="D217" s="17" t="s">
        <v>559</v>
      </c>
      <c r="E217" s="17" t="s">
        <v>657</v>
      </c>
      <c r="F217" s="17" t="s">
        <v>560</v>
      </c>
      <c r="G217" s="17" t="s">
        <v>561</v>
      </c>
      <c r="H217" s="17" t="s">
        <v>656</v>
      </c>
      <c r="I217" s="17" t="s">
        <v>645</v>
      </c>
      <c r="J217" s="17" t="s">
        <v>562</v>
      </c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>
        <v>669</v>
      </c>
      <c r="Z217">
        <v>505</v>
      </c>
    </row>
    <row r="218" spans="1:26">
      <c r="A218" s="17" t="s">
        <v>846</v>
      </c>
      <c r="B218" s="17" t="s">
        <v>635</v>
      </c>
      <c r="C218" s="17" t="s">
        <v>628</v>
      </c>
      <c r="D218" s="17" t="s">
        <v>559</v>
      </c>
      <c r="E218" s="17" t="s">
        <v>636</v>
      </c>
      <c r="F218" s="17" t="s">
        <v>637</v>
      </c>
      <c r="G218" s="17" t="s">
        <v>638</v>
      </c>
      <c r="H218" s="17" t="s">
        <v>561</v>
      </c>
      <c r="I218" s="17" t="s">
        <v>639</v>
      </c>
      <c r="J218" s="17" t="s">
        <v>640</v>
      </c>
      <c r="K218" s="17" t="s">
        <v>641</v>
      </c>
      <c r="L218" s="17" t="s">
        <v>642</v>
      </c>
      <c r="M218" s="17" t="s">
        <v>643</v>
      </c>
      <c r="N218" s="17" t="s">
        <v>648</v>
      </c>
      <c r="O218" s="17" t="s">
        <v>644</v>
      </c>
      <c r="P218" s="17" t="s">
        <v>645</v>
      </c>
      <c r="Q218" s="17" t="s">
        <v>646</v>
      </c>
      <c r="R218" s="17" t="s">
        <v>647</v>
      </c>
      <c r="S218" s="17"/>
      <c r="T218" s="17"/>
      <c r="U218" s="17"/>
      <c r="V218" s="17"/>
      <c r="W218" s="17"/>
      <c r="X218" s="17"/>
      <c r="Y218" s="17">
        <v>1719</v>
      </c>
      <c r="Z218">
        <v>1325</v>
      </c>
    </row>
    <row r="219" spans="1:26">
      <c r="A219" s="17" t="s">
        <v>1732</v>
      </c>
      <c r="B219" s="17" t="s">
        <v>1683</v>
      </c>
      <c r="C219" s="17" t="s">
        <v>628</v>
      </c>
      <c r="D219" s="17" t="s">
        <v>559</v>
      </c>
      <c r="E219" s="17" t="s">
        <v>636</v>
      </c>
      <c r="F219" s="17" t="s">
        <v>638</v>
      </c>
      <c r="G219" s="17" t="s">
        <v>561</v>
      </c>
      <c r="H219" s="17" t="s">
        <v>641</v>
      </c>
      <c r="I219" s="17" t="s">
        <v>651</v>
      </c>
      <c r="J219" s="17" t="s">
        <v>645</v>
      </c>
      <c r="K219" s="17" t="s">
        <v>654</v>
      </c>
      <c r="L219" s="17" t="s">
        <v>798</v>
      </c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</row>
    <row r="220" spans="1:26">
      <c r="A220" s="17" t="s">
        <v>847</v>
      </c>
      <c r="B220" s="17" t="s">
        <v>799</v>
      </c>
      <c r="C220" s="17" t="s">
        <v>628</v>
      </c>
      <c r="D220" s="17" t="s">
        <v>559</v>
      </c>
      <c r="E220" s="17" t="s">
        <v>636</v>
      </c>
      <c r="F220" s="17" t="s">
        <v>638</v>
      </c>
      <c r="G220" s="17" t="s">
        <v>561</v>
      </c>
      <c r="H220" s="17" t="s">
        <v>641</v>
      </c>
      <c r="I220" s="17" t="s">
        <v>651</v>
      </c>
      <c r="J220" s="17" t="s">
        <v>645</v>
      </c>
      <c r="K220" s="17" t="s">
        <v>654</v>
      </c>
      <c r="L220" s="17" t="s">
        <v>798</v>
      </c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>
        <v>1269</v>
      </c>
      <c r="Z220">
        <v>970</v>
      </c>
    </row>
    <row r="221" spans="1:26">
      <c r="A221" s="17" t="s">
        <v>848</v>
      </c>
      <c r="B221" s="17" t="s">
        <v>635</v>
      </c>
      <c r="C221" s="17" t="s">
        <v>628</v>
      </c>
      <c r="D221" s="17" t="s">
        <v>559</v>
      </c>
      <c r="E221" s="17" t="s">
        <v>636</v>
      </c>
      <c r="F221" s="17" t="s">
        <v>650</v>
      </c>
      <c r="G221" s="17" t="s">
        <v>649</v>
      </c>
      <c r="H221" s="17" t="s">
        <v>561</v>
      </c>
      <c r="I221" s="17" t="s">
        <v>641</v>
      </c>
      <c r="J221" s="17" t="s">
        <v>651</v>
      </c>
      <c r="K221" s="17" t="s">
        <v>652</v>
      </c>
      <c r="L221" s="17" t="s">
        <v>653</v>
      </c>
      <c r="M221" s="17" t="s">
        <v>645</v>
      </c>
      <c r="N221" s="17" t="s">
        <v>654</v>
      </c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>
        <v>1289</v>
      </c>
      <c r="Z221">
        <v>975</v>
      </c>
    </row>
    <row r="222" spans="1:26">
      <c r="A222" s="17" t="s">
        <v>849</v>
      </c>
      <c r="B222" s="17" t="s">
        <v>635</v>
      </c>
      <c r="C222" s="17" t="s">
        <v>628</v>
      </c>
      <c r="D222" s="17" t="s">
        <v>559</v>
      </c>
      <c r="E222" s="17" t="s">
        <v>636</v>
      </c>
      <c r="F222" s="17" t="s">
        <v>655</v>
      </c>
      <c r="G222" s="17" t="s">
        <v>638</v>
      </c>
      <c r="H222" s="17" t="s">
        <v>561</v>
      </c>
      <c r="I222" s="17" t="s">
        <v>656</v>
      </c>
      <c r="J222" s="17" t="s">
        <v>651</v>
      </c>
      <c r="K222" s="17" t="s">
        <v>645</v>
      </c>
      <c r="L222" s="17" t="s">
        <v>654</v>
      </c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>
        <v>989</v>
      </c>
      <c r="Z222">
        <v>735</v>
      </c>
    </row>
    <row r="223" spans="1:26">
      <c r="A223" s="17" t="s">
        <v>850</v>
      </c>
      <c r="B223" s="17" t="s">
        <v>635</v>
      </c>
      <c r="C223" s="17" t="s">
        <v>558</v>
      </c>
      <c r="D223" s="17" t="s">
        <v>559</v>
      </c>
      <c r="E223" s="17" t="s">
        <v>657</v>
      </c>
      <c r="F223" s="17" t="s">
        <v>560</v>
      </c>
      <c r="G223" s="17" t="s">
        <v>561</v>
      </c>
      <c r="H223" s="17" t="s">
        <v>656</v>
      </c>
      <c r="I223" s="17" t="s">
        <v>645</v>
      </c>
      <c r="J223" s="17" t="s">
        <v>562</v>
      </c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>
        <v>869</v>
      </c>
      <c r="Z223">
        <v>684</v>
      </c>
    </row>
    <row r="224" spans="1:26">
      <c r="A224" s="17" t="s">
        <v>1675</v>
      </c>
      <c r="B224" s="17" t="s">
        <v>1676</v>
      </c>
      <c r="C224" s="17" t="s">
        <v>628</v>
      </c>
      <c r="D224" s="17" t="s">
        <v>559</v>
      </c>
      <c r="E224" s="17" t="s">
        <v>636</v>
      </c>
      <c r="F224" s="17" t="s">
        <v>638</v>
      </c>
      <c r="G224" s="17" t="s">
        <v>561</v>
      </c>
      <c r="H224" s="17" t="s">
        <v>641</v>
      </c>
      <c r="I224" s="17" t="s">
        <v>645</v>
      </c>
      <c r="J224" s="17" t="s">
        <v>562</v>
      </c>
      <c r="K224" s="17" t="s">
        <v>653</v>
      </c>
      <c r="L224" s="17" t="s">
        <v>650</v>
      </c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</row>
    <row r="225" spans="1:26">
      <c r="A225" s="17" t="s">
        <v>915</v>
      </c>
      <c r="B225" s="17" t="s">
        <v>659</v>
      </c>
      <c r="C225" s="17" t="s">
        <v>660</v>
      </c>
      <c r="D225" s="17" t="s">
        <v>661</v>
      </c>
      <c r="E225" s="17" t="s">
        <v>662</v>
      </c>
      <c r="F225" s="17" t="s">
        <v>663</v>
      </c>
      <c r="G225" s="17" t="s">
        <v>664</v>
      </c>
      <c r="H225" s="17" t="s">
        <v>665</v>
      </c>
      <c r="I225" s="17" t="s">
        <v>611</v>
      </c>
      <c r="J225" s="17" t="s">
        <v>666</v>
      </c>
      <c r="K225" s="17" t="s">
        <v>667</v>
      </c>
      <c r="L225" s="17" t="s">
        <v>668</v>
      </c>
      <c r="M225" s="17" t="s">
        <v>669</v>
      </c>
      <c r="N225" s="17" t="s">
        <v>670</v>
      </c>
      <c r="O225" s="17" t="s">
        <v>671</v>
      </c>
      <c r="P225" s="17"/>
      <c r="Q225" s="17"/>
      <c r="R225" s="17"/>
      <c r="S225" s="17"/>
      <c r="T225" s="17"/>
      <c r="U225" s="17"/>
      <c r="V225" s="17"/>
      <c r="W225" s="17"/>
      <c r="X225" s="17"/>
      <c r="Y225" s="17">
        <v>689</v>
      </c>
    </row>
    <row r="226" spans="1:26">
      <c r="A226" s="17" t="s">
        <v>916</v>
      </c>
      <c r="B226" s="17" t="s">
        <v>659</v>
      </c>
      <c r="C226" s="17" t="s">
        <v>672</v>
      </c>
      <c r="D226" s="17" t="s">
        <v>673</v>
      </c>
      <c r="E226" s="17" t="s">
        <v>662</v>
      </c>
      <c r="F226" s="17" t="s">
        <v>663</v>
      </c>
      <c r="G226" s="17" t="s">
        <v>665</v>
      </c>
      <c r="H226" s="17" t="s">
        <v>674</v>
      </c>
      <c r="I226" s="17" t="s">
        <v>666</v>
      </c>
      <c r="J226" s="17" t="s">
        <v>667</v>
      </c>
      <c r="K226" s="17" t="s">
        <v>668</v>
      </c>
      <c r="L226" s="17" t="s">
        <v>669</v>
      </c>
      <c r="M226" s="17" t="s">
        <v>670</v>
      </c>
      <c r="N226" s="17" t="s">
        <v>671</v>
      </c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>
        <v>569</v>
      </c>
    </row>
    <row r="227" spans="1:26">
      <c r="A227" s="17" t="s">
        <v>851</v>
      </c>
      <c r="B227" s="17" t="s">
        <v>613</v>
      </c>
      <c r="C227" s="17" t="s">
        <v>26</v>
      </c>
      <c r="D227" s="17" t="s">
        <v>621</v>
      </c>
      <c r="E227" s="17" t="s">
        <v>622</v>
      </c>
      <c r="F227" s="17" t="s">
        <v>623</v>
      </c>
      <c r="G227" s="17" t="s">
        <v>624</v>
      </c>
      <c r="H227" s="17" t="s">
        <v>625</v>
      </c>
      <c r="I227" s="17" t="s">
        <v>626</v>
      </c>
      <c r="J227" s="17" t="s">
        <v>627</v>
      </c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>
        <v>2259</v>
      </c>
      <c r="Z227">
        <v>1686</v>
      </c>
    </row>
    <row r="228" spans="1:26">
      <c r="A228" s="17" t="s">
        <v>852</v>
      </c>
      <c r="B228" s="17" t="s">
        <v>675</v>
      </c>
      <c r="C228" s="17" t="s">
        <v>26</v>
      </c>
      <c r="D228" s="17" t="s">
        <v>676</v>
      </c>
      <c r="E228" s="17" t="s">
        <v>678</v>
      </c>
      <c r="F228" s="17" t="s">
        <v>679</v>
      </c>
      <c r="G228" s="17" t="s">
        <v>677</v>
      </c>
      <c r="H228" s="17" t="s">
        <v>689</v>
      </c>
      <c r="I228" s="17" t="s">
        <v>680</v>
      </c>
      <c r="J228" s="17" t="s">
        <v>565</v>
      </c>
      <c r="K228" s="17" t="s">
        <v>681</v>
      </c>
      <c r="L228" s="17" t="s">
        <v>682</v>
      </c>
      <c r="M228" s="17" t="s">
        <v>683</v>
      </c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>
        <v>2199</v>
      </c>
      <c r="Z228">
        <v>1686</v>
      </c>
    </row>
    <row r="229" spans="1:26">
      <c r="A229" s="17" t="s">
        <v>853</v>
      </c>
      <c r="B229" s="17" t="s">
        <v>675</v>
      </c>
      <c r="C229" s="17" t="s">
        <v>26</v>
      </c>
      <c r="D229" s="17" t="s">
        <v>684</v>
      </c>
      <c r="E229" s="17" t="s">
        <v>685</v>
      </c>
      <c r="F229" s="17" t="s">
        <v>686</v>
      </c>
      <c r="G229" s="17" t="s">
        <v>687</v>
      </c>
      <c r="H229" s="17" t="s">
        <v>688</v>
      </c>
      <c r="I229" s="17" t="s">
        <v>689</v>
      </c>
      <c r="J229" s="17" t="s">
        <v>690</v>
      </c>
      <c r="K229" s="17" t="s">
        <v>691</v>
      </c>
      <c r="L229" s="17" t="s">
        <v>681</v>
      </c>
      <c r="M229" s="17" t="s">
        <v>683</v>
      </c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>
        <v>2039</v>
      </c>
      <c r="Z229">
        <v>1548</v>
      </c>
    </row>
    <row r="230" spans="1:26">
      <c r="A230" s="17" t="s">
        <v>854</v>
      </c>
      <c r="B230" s="17" t="s">
        <v>675</v>
      </c>
      <c r="C230" s="17" t="s">
        <v>26</v>
      </c>
      <c r="D230" s="17" t="s">
        <v>692</v>
      </c>
      <c r="E230" s="17" t="s">
        <v>693</v>
      </c>
      <c r="F230" s="17" t="s">
        <v>686</v>
      </c>
      <c r="G230" s="17" t="s">
        <v>687</v>
      </c>
      <c r="H230" s="17" t="s">
        <v>694</v>
      </c>
      <c r="I230" s="17" t="s">
        <v>689</v>
      </c>
      <c r="J230" s="17" t="s">
        <v>690</v>
      </c>
      <c r="K230" s="17" t="s">
        <v>691</v>
      </c>
      <c r="L230" s="17" t="s">
        <v>681</v>
      </c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>
        <v>1329</v>
      </c>
      <c r="Z230">
        <v>1024</v>
      </c>
    </row>
    <row r="231" spans="1:26">
      <c r="A231" s="17" t="s">
        <v>855</v>
      </c>
      <c r="B231" s="17" t="s">
        <v>675</v>
      </c>
      <c r="C231" s="17" t="s">
        <v>26</v>
      </c>
      <c r="D231" s="17" t="s">
        <v>692</v>
      </c>
      <c r="E231" s="17" t="s">
        <v>700</v>
      </c>
      <c r="F231" s="17" t="s">
        <v>695</v>
      </c>
      <c r="G231" s="17" t="s">
        <v>681</v>
      </c>
      <c r="H231" s="17" t="s">
        <v>691</v>
      </c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>
        <v>1199</v>
      </c>
      <c r="Z231">
        <v>923</v>
      </c>
    </row>
    <row r="232" spans="1:26">
      <c r="A232" s="17" t="s">
        <v>856</v>
      </c>
      <c r="B232" s="17" t="s">
        <v>675</v>
      </c>
      <c r="C232" s="17" t="s">
        <v>26</v>
      </c>
      <c r="D232" s="17" t="s">
        <v>696</v>
      </c>
      <c r="E232" s="17" t="s">
        <v>697</v>
      </c>
      <c r="F232" s="17" t="s">
        <v>564</v>
      </c>
      <c r="G232" s="17" t="s">
        <v>565</v>
      </c>
      <c r="H232" s="17" t="s">
        <v>695</v>
      </c>
      <c r="I232" s="17" t="s">
        <v>698</v>
      </c>
      <c r="J232" s="17" t="s">
        <v>568</v>
      </c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>
        <v>999</v>
      </c>
      <c r="Z232">
        <v>771</v>
      </c>
    </row>
    <row r="233" spans="1:26">
      <c r="A233" s="17" t="s">
        <v>857</v>
      </c>
      <c r="B233" s="17" t="s">
        <v>675</v>
      </c>
      <c r="C233" s="17" t="s">
        <v>26</v>
      </c>
      <c r="D233" s="17" t="s">
        <v>699</v>
      </c>
      <c r="E233" s="17" t="s">
        <v>700</v>
      </c>
      <c r="F233" s="17" t="s">
        <v>564</v>
      </c>
      <c r="G233" s="17" t="s">
        <v>565</v>
      </c>
      <c r="H233" s="17" t="s">
        <v>695</v>
      </c>
      <c r="I233" s="17" t="s">
        <v>698</v>
      </c>
      <c r="J233" s="17" t="s">
        <v>568</v>
      </c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>
        <v>769</v>
      </c>
      <c r="Z233">
        <v>645</v>
      </c>
    </row>
    <row r="234" spans="1:26">
      <c r="A234" s="17" t="s">
        <v>1678</v>
      </c>
      <c r="B234" s="17" t="s">
        <v>675</v>
      </c>
      <c r="C234" s="17" t="s">
        <v>26</v>
      </c>
      <c r="D234" s="17" t="s">
        <v>699</v>
      </c>
      <c r="E234" s="17" t="s">
        <v>700</v>
      </c>
      <c r="F234" s="17" t="s">
        <v>564</v>
      </c>
      <c r="G234" s="17" t="s">
        <v>565</v>
      </c>
      <c r="H234" s="17" t="s">
        <v>695</v>
      </c>
      <c r="I234" s="17" t="s">
        <v>698</v>
      </c>
      <c r="J234" s="17" t="s">
        <v>568</v>
      </c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>
        <v>769</v>
      </c>
      <c r="Z234">
        <v>645</v>
      </c>
    </row>
    <row r="235" spans="1:26">
      <c r="A235" s="17" t="s">
        <v>2056</v>
      </c>
      <c r="B235" s="17" t="s">
        <v>675</v>
      </c>
      <c r="C235" s="17" t="s">
        <v>26</v>
      </c>
      <c r="D235" s="17" t="s">
        <v>701</v>
      </c>
      <c r="E235" s="17" t="s">
        <v>697</v>
      </c>
      <c r="F235" s="17" t="s">
        <v>564</v>
      </c>
      <c r="G235" s="17" t="s">
        <v>565</v>
      </c>
      <c r="H235" s="17" t="s">
        <v>695</v>
      </c>
      <c r="I235" s="17" t="s">
        <v>702</v>
      </c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>
        <v>709</v>
      </c>
      <c r="Z235">
        <v>645</v>
      </c>
    </row>
    <row r="236" spans="1:26">
      <c r="A236" s="17" t="s">
        <v>858</v>
      </c>
      <c r="B236" s="17" t="s">
        <v>675</v>
      </c>
      <c r="C236" s="17" t="s">
        <v>26</v>
      </c>
      <c r="D236" s="17" t="s">
        <v>699</v>
      </c>
      <c r="E236" s="17" t="s">
        <v>697</v>
      </c>
      <c r="F236" s="17" t="s">
        <v>564</v>
      </c>
      <c r="G236" s="17" t="s">
        <v>565</v>
      </c>
      <c r="H236" s="17" t="s">
        <v>695</v>
      </c>
      <c r="I236" s="17" t="s">
        <v>702</v>
      </c>
      <c r="J236" s="17" t="s">
        <v>682</v>
      </c>
      <c r="K236" s="17" t="s">
        <v>703</v>
      </c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>
        <v>689</v>
      </c>
      <c r="Z236">
        <v>622</v>
      </c>
    </row>
    <row r="237" spans="1:26">
      <c r="A237" s="17" t="s">
        <v>859</v>
      </c>
      <c r="B237" s="17" t="s">
        <v>675</v>
      </c>
      <c r="C237" s="17" t="s">
        <v>704</v>
      </c>
      <c r="D237" s="17" t="s">
        <v>699</v>
      </c>
      <c r="E237" s="17" t="s">
        <v>697</v>
      </c>
      <c r="F237" s="17" t="s">
        <v>564</v>
      </c>
      <c r="G237" s="17" t="s">
        <v>565</v>
      </c>
      <c r="H237" s="17" t="s">
        <v>695</v>
      </c>
      <c r="I237" s="17" t="s">
        <v>705</v>
      </c>
      <c r="J237" s="17" t="s">
        <v>568</v>
      </c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>
        <v>599</v>
      </c>
      <c r="Z237">
        <v>557</v>
      </c>
    </row>
    <row r="238" spans="1:26">
      <c r="A238" s="17" t="s">
        <v>860</v>
      </c>
      <c r="B238" s="17" t="s">
        <v>675</v>
      </c>
      <c r="C238" s="17" t="s">
        <v>704</v>
      </c>
      <c r="D238" s="17" t="s">
        <v>699</v>
      </c>
      <c r="E238" s="17" t="s">
        <v>700</v>
      </c>
      <c r="F238" s="17" t="s">
        <v>564</v>
      </c>
      <c r="G238" s="17" t="s">
        <v>565</v>
      </c>
      <c r="H238" s="17" t="s">
        <v>705</v>
      </c>
      <c r="I238" s="17" t="s">
        <v>568</v>
      </c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>
        <v>499</v>
      </c>
    </row>
    <row r="239" spans="1:26">
      <c r="A239" s="17" t="s">
        <v>861</v>
      </c>
      <c r="B239" s="17" t="s">
        <v>801</v>
      </c>
      <c r="C239" s="17" t="s">
        <v>26</v>
      </c>
      <c r="D239" s="17" t="s">
        <v>699</v>
      </c>
      <c r="E239" s="17" t="s">
        <v>700</v>
      </c>
      <c r="F239" s="17" t="s">
        <v>564</v>
      </c>
      <c r="G239" s="17" t="s">
        <v>565</v>
      </c>
      <c r="H239" s="17" t="s">
        <v>803</v>
      </c>
      <c r="I239" s="17" t="s">
        <v>698</v>
      </c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>
        <v>749</v>
      </c>
    </row>
    <row r="240" spans="1:26">
      <c r="A240" s="17" t="s">
        <v>865</v>
      </c>
      <c r="B240" s="17" t="s">
        <v>556</v>
      </c>
      <c r="C240" s="17" t="s">
        <v>706</v>
      </c>
      <c r="D240" s="17" t="s">
        <v>707</v>
      </c>
      <c r="E240" s="17" t="s">
        <v>697</v>
      </c>
      <c r="F240" s="17" t="s">
        <v>564</v>
      </c>
      <c r="G240" s="17" t="s">
        <v>565</v>
      </c>
      <c r="H240" s="17" t="s">
        <v>695</v>
      </c>
      <c r="I240" s="17" t="s">
        <v>702</v>
      </c>
      <c r="J240" s="17" t="s">
        <v>682</v>
      </c>
      <c r="K240" s="17" t="s">
        <v>709</v>
      </c>
      <c r="L240" s="17" t="s">
        <v>708</v>
      </c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>
        <v>1189</v>
      </c>
    </row>
    <row r="241" spans="1:25">
      <c r="A241" s="17" t="s">
        <v>866</v>
      </c>
      <c r="B241" s="17" t="s">
        <v>556</v>
      </c>
      <c r="C241" s="17" t="s">
        <v>706</v>
      </c>
      <c r="D241" s="17" t="s">
        <v>701</v>
      </c>
      <c r="E241" s="17" t="s">
        <v>697</v>
      </c>
      <c r="F241" s="17" t="s">
        <v>564</v>
      </c>
      <c r="G241" s="17" t="s">
        <v>565</v>
      </c>
      <c r="H241" s="17" t="s">
        <v>695</v>
      </c>
      <c r="I241" s="17" t="s">
        <v>702</v>
      </c>
      <c r="J241" s="17" t="s">
        <v>682</v>
      </c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>
        <v>909</v>
      </c>
    </row>
    <row r="242" spans="1:25">
      <c r="A242" s="17" t="s">
        <v>867</v>
      </c>
      <c r="B242" s="17" t="s">
        <v>556</v>
      </c>
      <c r="C242" s="17" t="s">
        <v>706</v>
      </c>
      <c r="D242" s="17" t="s">
        <v>699</v>
      </c>
      <c r="E242" s="17" t="s">
        <v>697</v>
      </c>
      <c r="F242" s="17" t="s">
        <v>564</v>
      </c>
      <c r="G242" s="17" t="s">
        <v>565</v>
      </c>
      <c r="H242" s="17" t="s">
        <v>695</v>
      </c>
      <c r="I242" s="17" t="s">
        <v>711</v>
      </c>
      <c r="J242" s="17" t="s">
        <v>568</v>
      </c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>
        <v>749</v>
      </c>
    </row>
    <row r="243" spans="1:25">
      <c r="A243" s="17" t="s">
        <v>868</v>
      </c>
      <c r="B243" s="17" t="s">
        <v>556</v>
      </c>
      <c r="C243" s="17" t="s">
        <v>706</v>
      </c>
      <c r="D243" s="17" t="s">
        <v>699</v>
      </c>
      <c r="E243" s="17" t="s">
        <v>710</v>
      </c>
      <c r="F243" s="17" t="s">
        <v>564</v>
      </c>
      <c r="G243" s="17" t="s">
        <v>565</v>
      </c>
      <c r="H243" s="17" t="s">
        <v>695</v>
      </c>
      <c r="I243" s="17" t="s">
        <v>702</v>
      </c>
      <c r="J243" s="17" t="s">
        <v>712</v>
      </c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>
        <v>659</v>
      </c>
    </row>
    <row r="244" spans="1:25">
      <c r="A244" s="17" t="s">
        <v>869</v>
      </c>
      <c r="B244" s="17" t="s">
        <v>556</v>
      </c>
      <c r="C244" s="17" t="s">
        <v>706</v>
      </c>
      <c r="D244" s="17" t="s">
        <v>696</v>
      </c>
      <c r="E244" s="17" t="s">
        <v>697</v>
      </c>
      <c r="F244" s="17" t="s">
        <v>564</v>
      </c>
      <c r="G244" s="17" t="s">
        <v>565</v>
      </c>
      <c r="H244" s="17" t="s">
        <v>566</v>
      </c>
      <c r="I244" s="17" t="s">
        <v>568</v>
      </c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>
        <v>569</v>
      </c>
    </row>
    <row r="245" spans="1:25">
      <c r="A245" s="17" t="s">
        <v>870</v>
      </c>
      <c r="B245" s="17" t="s">
        <v>556</v>
      </c>
      <c r="C245" s="17" t="s">
        <v>706</v>
      </c>
      <c r="D245" s="17" t="s">
        <v>699</v>
      </c>
      <c r="E245" s="17" t="s">
        <v>563</v>
      </c>
      <c r="F245" s="17" t="s">
        <v>564</v>
      </c>
      <c r="G245" s="17" t="s">
        <v>565</v>
      </c>
      <c r="H245" s="17" t="s">
        <v>566</v>
      </c>
      <c r="I245" s="17" t="s">
        <v>568</v>
      </c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>
        <v>509</v>
      </c>
    </row>
    <row r="246" spans="1:25">
      <c r="A246" s="17" t="s">
        <v>871</v>
      </c>
      <c r="B246" s="17" t="s">
        <v>556</v>
      </c>
      <c r="C246" s="17" t="s">
        <v>706</v>
      </c>
      <c r="D246" s="17" t="s">
        <v>699</v>
      </c>
      <c r="E246" s="17" t="s">
        <v>563</v>
      </c>
      <c r="F246" s="17" t="s">
        <v>564</v>
      </c>
      <c r="G246" s="17" t="s">
        <v>565</v>
      </c>
      <c r="H246" s="17" t="s">
        <v>566</v>
      </c>
      <c r="I246" s="17" t="s">
        <v>568</v>
      </c>
      <c r="J246" s="17"/>
      <c r="K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>
        <v>459</v>
      </c>
    </row>
    <row r="247" spans="1:25">
      <c r="A247" s="17" t="s">
        <v>872</v>
      </c>
      <c r="B247" s="17" t="s">
        <v>713</v>
      </c>
      <c r="C247" s="17" t="s">
        <v>121</v>
      </c>
      <c r="D247" s="17" t="s">
        <v>692</v>
      </c>
      <c r="E247" s="17" t="s">
        <v>693</v>
      </c>
      <c r="F247" s="17" t="s">
        <v>686</v>
      </c>
      <c r="G247" s="17" t="s">
        <v>687</v>
      </c>
      <c r="H247" s="17" t="s">
        <v>694</v>
      </c>
      <c r="I247" s="17" t="s">
        <v>689</v>
      </c>
      <c r="J247" s="17" t="s">
        <v>690</v>
      </c>
      <c r="K247" s="17" t="s">
        <v>691</v>
      </c>
      <c r="L247" s="17" t="s">
        <v>681</v>
      </c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>
        <v>1379</v>
      </c>
    </row>
    <row r="248" spans="1:25">
      <c r="A248" s="17" t="s">
        <v>873</v>
      </c>
      <c r="B248" s="17" t="s">
        <v>713</v>
      </c>
      <c r="C248" s="17" t="s">
        <v>121</v>
      </c>
      <c r="D248" s="17" t="s">
        <v>696</v>
      </c>
      <c r="E248" s="17" t="s">
        <v>697</v>
      </c>
      <c r="F248" s="17" t="s">
        <v>564</v>
      </c>
      <c r="G248" s="17" t="s">
        <v>565</v>
      </c>
      <c r="H248" s="17" t="s">
        <v>695</v>
      </c>
      <c r="I248" s="17" t="s">
        <v>698</v>
      </c>
      <c r="J248" s="17" t="s">
        <v>568</v>
      </c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>
        <v>999</v>
      </c>
    </row>
    <row r="249" spans="1:25">
      <c r="A249" s="17" t="s">
        <v>874</v>
      </c>
      <c r="B249" s="17" t="s">
        <v>713</v>
      </c>
      <c r="C249" s="17" t="s">
        <v>121</v>
      </c>
      <c r="D249" s="17" t="s">
        <v>701</v>
      </c>
      <c r="E249" s="17" t="s">
        <v>697</v>
      </c>
      <c r="F249" s="17" t="s">
        <v>564</v>
      </c>
      <c r="G249" s="17" t="s">
        <v>565</v>
      </c>
      <c r="H249" s="17" t="s">
        <v>695</v>
      </c>
      <c r="I249" s="17" t="s">
        <v>702</v>
      </c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>
        <v>949</v>
      </c>
    </row>
    <row r="250" spans="1:25">
      <c r="A250" s="17" t="s">
        <v>875</v>
      </c>
      <c r="B250" s="17" t="s">
        <v>713</v>
      </c>
      <c r="C250" s="17" t="s">
        <v>121</v>
      </c>
      <c r="D250" s="17" t="s">
        <v>699</v>
      </c>
      <c r="E250" s="17" t="s">
        <v>700</v>
      </c>
      <c r="F250" s="17" t="s">
        <v>564</v>
      </c>
      <c r="G250" s="17" t="s">
        <v>565</v>
      </c>
      <c r="H250" s="17" t="s">
        <v>695</v>
      </c>
      <c r="I250" s="17" t="s">
        <v>698</v>
      </c>
      <c r="J250" s="17" t="s">
        <v>568</v>
      </c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>
        <v>769</v>
      </c>
    </row>
    <row r="251" spans="1:25">
      <c r="A251" s="17" t="s">
        <v>876</v>
      </c>
      <c r="B251" s="17" t="s">
        <v>713</v>
      </c>
      <c r="C251" s="17" t="s">
        <v>121</v>
      </c>
      <c r="D251" s="17" t="s">
        <v>699</v>
      </c>
      <c r="E251" s="17" t="s">
        <v>697</v>
      </c>
      <c r="F251" s="17" t="s">
        <v>564</v>
      </c>
      <c r="G251" s="17" t="s">
        <v>565</v>
      </c>
      <c r="H251" s="17" t="s">
        <v>695</v>
      </c>
      <c r="I251" s="17" t="s">
        <v>702</v>
      </c>
      <c r="J251" s="17" t="s">
        <v>682</v>
      </c>
      <c r="K251" s="17" t="s">
        <v>703</v>
      </c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>
        <v>689</v>
      </c>
    </row>
    <row r="252" spans="1:25">
      <c r="A252" s="17" t="s">
        <v>877</v>
      </c>
      <c r="B252" s="17" t="s">
        <v>713</v>
      </c>
      <c r="C252" s="17" t="s">
        <v>714</v>
      </c>
      <c r="D252" s="17" t="s">
        <v>699</v>
      </c>
      <c r="E252" s="17" t="s">
        <v>697</v>
      </c>
      <c r="F252" s="17" t="s">
        <v>564</v>
      </c>
      <c r="G252" s="17" t="s">
        <v>565</v>
      </c>
      <c r="H252" s="17" t="s">
        <v>695</v>
      </c>
      <c r="I252" s="17" t="s">
        <v>705</v>
      </c>
      <c r="J252" s="17" t="s">
        <v>568</v>
      </c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>
        <v>589</v>
      </c>
    </row>
    <row r="253" spans="1:25">
      <c r="A253" s="17" t="s">
        <v>878</v>
      </c>
      <c r="B253" s="17" t="s">
        <v>713</v>
      </c>
      <c r="C253" s="17" t="s">
        <v>714</v>
      </c>
      <c r="D253" s="17" t="s">
        <v>699</v>
      </c>
      <c r="E253" s="17" t="s">
        <v>563</v>
      </c>
      <c r="F253" s="17" t="s">
        <v>564</v>
      </c>
      <c r="G253" s="17" t="s">
        <v>565</v>
      </c>
      <c r="H253" s="17" t="s">
        <v>566</v>
      </c>
      <c r="I253" s="17" t="s">
        <v>568</v>
      </c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>
        <v>529</v>
      </c>
    </row>
    <row r="254" spans="1:25">
      <c r="A254" s="17" t="s">
        <v>879</v>
      </c>
      <c r="B254" s="17" t="s">
        <v>713</v>
      </c>
      <c r="C254" s="17" t="s">
        <v>714</v>
      </c>
      <c r="D254" s="17" t="s">
        <v>699</v>
      </c>
      <c r="E254" s="17" t="s">
        <v>563</v>
      </c>
      <c r="F254" s="17" t="s">
        <v>564</v>
      </c>
      <c r="G254" s="17" t="s">
        <v>565</v>
      </c>
      <c r="H254" s="17" t="s">
        <v>566</v>
      </c>
      <c r="I254" s="17" t="s">
        <v>568</v>
      </c>
      <c r="J254" s="17"/>
      <c r="K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>
        <v>499</v>
      </c>
    </row>
    <row r="255" spans="1:25">
      <c r="A255" s="17" t="s">
        <v>1685</v>
      </c>
      <c r="B255" s="17" t="s">
        <v>801</v>
      </c>
      <c r="C255" s="17" t="s">
        <v>26</v>
      </c>
      <c r="D255" s="17" t="s">
        <v>699</v>
      </c>
      <c r="E255" s="17" t="s">
        <v>700</v>
      </c>
      <c r="F255" s="17" t="s">
        <v>564</v>
      </c>
      <c r="G255" s="17" t="s">
        <v>565</v>
      </c>
      <c r="H255" s="17" t="s">
        <v>803</v>
      </c>
      <c r="I255" s="17" t="s">
        <v>698</v>
      </c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</row>
    <row r="256" spans="1:25">
      <c r="A256" s="17" t="s">
        <v>1681</v>
      </c>
      <c r="B256" s="17" t="s">
        <v>1682</v>
      </c>
      <c r="C256" s="17" t="s">
        <v>802</v>
      </c>
      <c r="D256" s="17" t="s">
        <v>699</v>
      </c>
      <c r="E256" s="17" t="s">
        <v>700</v>
      </c>
      <c r="F256" s="17" t="s">
        <v>564</v>
      </c>
      <c r="G256" s="17" t="s">
        <v>565</v>
      </c>
      <c r="H256" s="17" t="s">
        <v>803</v>
      </c>
      <c r="I256" s="17" t="s">
        <v>698</v>
      </c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</row>
    <row r="257" spans="1:25">
      <c r="A257" s="17" t="s">
        <v>880</v>
      </c>
      <c r="B257" s="17" t="s">
        <v>800</v>
      </c>
      <c r="C257" s="17" t="s">
        <v>802</v>
      </c>
      <c r="D257" s="17" t="s">
        <v>699</v>
      </c>
      <c r="E257" s="17" t="s">
        <v>700</v>
      </c>
      <c r="F257" s="17" t="s">
        <v>564</v>
      </c>
      <c r="G257" s="17" t="s">
        <v>565</v>
      </c>
      <c r="H257" s="17" t="s">
        <v>803</v>
      </c>
      <c r="I257" s="17" t="s">
        <v>698</v>
      </c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>
        <v>749</v>
      </c>
    </row>
    <row r="258" spans="1:25">
      <c r="A258" s="17" t="s">
        <v>862</v>
      </c>
      <c r="B258" s="17" t="s">
        <v>675</v>
      </c>
      <c r="C258" s="17" t="s">
        <v>715</v>
      </c>
      <c r="D258" s="17" t="s">
        <v>716</v>
      </c>
      <c r="E258" s="17" t="s">
        <v>697</v>
      </c>
      <c r="F258" s="17" t="s">
        <v>718</v>
      </c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>
        <v>789</v>
      </c>
    </row>
    <row r="259" spans="1:25">
      <c r="A259" s="17" t="s">
        <v>863</v>
      </c>
      <c r="B259" s="17" t="s">
        <v>675</v>
      </c>
      <c r="C259" s="17" t="s">
        <v>715</v>
      </c>
      <c r="D259" s="17" t="s">
        <v>717</v>
      </c>
      <c r="E259" s="17" t="s">
        <v>697</v>
      </c>
      <c r="F259" s="17" t="s">
        <v>564</v>
      </c>
      <c r="G259" s="17" t="s">
        <v>565</v>
      </c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>
        <v>609</v>
      </c>
    </row>
    <row r="260" spans="1:25">
      <c r="A260" s="17" t="s">
        <v>864</v>
      </c>
      <c r="B260" s="17" t="s">
        <v>675</v>
      </c>
      <c r="C260" s="17" t="s">
        <v>715</v>
      </c>
      <c r="D260" s="17" t="s">
        <v>719</v>
      </c>
      <c r="E260" s="17" t="s">
        <v>697</v>
      </c>
      <c r="F260" s="17" t="s">
        <v>564</v>
      </c>
      <c r="G260" s="17" t="s">
        <v>565</v>
      </c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>
        <v>569</v>
      </c>
    </row>
    <row r="261" spans="1:25">
      <c r="A261" s="17" t="s">
        <v>1672</v>
      </c>
      <c r="B261" s="17" t="s">
        <v>1673</v>
      </c>
      <c r="C261" s="17" t="s">
        <v>1674</v>
      </c>
      <c r="D261" s="17" t="s">
        <v>699</v>
      </c>
      <c r="E261" s="17" t="s">
        <v>697</v>
      </c>
      <c r="F261" s="17" t="s">
        <v>564</v>
      </c>
      <c r="G261" s="17" t="s">
        <v>565</v>
      </c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</row>
    <row r="262" spans="1:25">
      <c r="A262" s="17" t="s">
        <v>881</v>
      </c>
      <c r="B262" s="17" t="s">
        <v>612</v>
      </c>
      <c r="C262" s="17" t="s">
        <v>615</v>
      </c>
      <c r="D262" s="17" t="s">
        <v>570</v>
      </c>
      <c r="E262" s="17" t="s">
        <v>567</v>
      </c>
      <c r="F262" s="17" t="s">
        <v>616</v>
      </c>
      <c r="G262" s="17" t="s">
        <v>617</v>
      </c>
      <c r="H262" s="17" t="s">
        <v>618</v>
      </c>
      <c r="I262" s="17" t="s">
        <v>619</v>
      </c>
      <c r="J262" s="17" t="s">
        <v>620</v>
      </c>
      <c r="K262" s="17" t="s">
        <v>729</v>
      </c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>
        <v>2659</v>
      </c>
    </row>
    <row r="263" spans="1:25">
      <c r="A263" s="17" t="s">
        <v>882</v>
      </c>
      <c r="B263" s="17" t="s">
        <v>720</v>
      </c>
      <c r="C263" s="17" t="s">
        <v>723</v>
      </c>
      <c r="D263" s="17" t="s">
        <v>724</v>
      </c>
      <c r="E263" s="17" t="s">
        <v>725</v>
      </c>
      <c r="F263" s="17" t="s">
        <v>726</v>
      </c>
      <c r="G263" s="17" t="s">
        <v>617</v>
      </c>
      <c r="H263" s="17" t="s">
        <v>620</v>
      </c>
      <c r="I263" s="17" t="s">
        <v>727</v>
      </c>
      <c r="J263" s="17" t="s">
        <v>728</v>
      </c>
      <c r="K263" s="17" t="s">
        <v>729</v>
      </c>
      <c r="L263" s="17" t="s">
        <v>730</v>
      </c>
      <c r="M263" s="17" t="s">
        <v>574</v>
      </c>
      <c r="N263" s="17" t="s">
        <v>575</v>
      </c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>
        <v>2169</v>
      </c>
    </row>
    <row r="264" spans="1:25">
      <c r="A264" s="17" t="s">
        <v>883</v>
      </c>
      <c r="B264" s="17" t="s">
        <v>720</v>
      </c>
      <c r="C264" s="17" t="s">
        <v>723</v>
      </c>
      <c r="D264" s="17" t="s">
        <v>570</v>
      </c>
      <c r="E264" s="17" t="s">
        <v>567</v>
      </c>
      <c r="F264" s="17" t="s">
        <v>731</v>
      </c>
      <c r="G264" s="17" t="s">
        <v>732</v>
      </c>
      <c r="H264" s="17" t="s">
        <v>733</v>
      </c>
      <c r="I264" s="17" t="s">
        <v>734</v>
      </c>
      <c r="J264" s="17" t="s">
        <v>620</v>
      </c>
      <c r="K264" s="17" t="s">
        <v>727</v>
      </c>
      <c r="L264" s="17" t="s">
        <v>735</v>
      </c>
      <c r="M264" s="17" t="s">
        <v>729</v>
      </c>
      <c r="N264" s="17" t="s">
        <v>730</v>
      </c>
      <c r="O264" s="17" t="s">
        <v>574</v>
      </c>
      <c r="P264" s="17" t="s">
        <v>575</v>
      </c>
      <c r="Q264" s="17"/>
      <c r="R264" s="17"/>
      <c r="S264" s="17"/>
      <c r="T264" s="17"/>
      <c r="U264" s="17"/>
      <c r="V264" s="17"/>
      <c r="W264" s="17"/>
      <c r="X264" s="17"/>
      <c r="Y264" s="17">
        <v>2519</v>
      </c>
    </row>
    <row r="265" spans="1:25">
      <c r="A265" s="17" t="s">
        <v>884</v>
      </c>
      <c r="B265" s="17" t="s">
        <v>720</v>
      </c>
      <c r="C265" s="17" t="s">
        <v>615</v>
      </c>
      <c r="D265" s="17" t="s">
        <v>570</v>
      </c>
      <c r="E265" s="17" t="s">
        <v>567</v>
      </c>
      <c r="F265" s="17" t="s">
        <v>736</v>
      </c>
      <c r="G265" s="17" t="s">
        <v>617</v>
      </c>
      <c r="H265" s="17" t="s">
        <v>618</v>
      </c>
      <c r="I265" s="17" t="s">
        <v>620</v>
      </c>
      <c r="J265" s="17" t="s">
        <v>727</v>
      </c>
      <c r="K265" s="17" t="s">
        <v>741</v>
      </c>
      <c r="L265" s="17" t="s">
        <v>737</v>
      </c>
      <c r="M265" s="17" t="s">
        <v>729</v>
      </c>
      <c r="N265" s="17" t="s">
        <v>730</v>
      </c>
      <c r="O265" s="17" t="s">
        <v>574</v>
      </c>
      <c r="P265" s="17" t="s">
        <v>575</v>
      </c>
      <c r="Q265" s="17" t="s">
        <v>738</v>
      </c>
      <c r="R265" s="17"/>
      <c r="S265" s="17"/>
      <c r="T265" s="17"/>
      <c r="U265" s="17"/>
      <c r="V265" s="17"/>
      <c r="W265" s="17"/>
      <c r="X265" s="17"/>
      <c r="Y265" s="17">
        <v>2129</v>
      </c>
    </row>
    <row r="266" spans="1:25">
      <c r="A266" s="17" t="s">
        <v>885</v>
      </c>
      <c r="B266" s="17" t="s">
        <v>720</v>
      </c>
      <c r="C266" s="17" t="s">
        <v>723</v>
      </c>
      <c r="D266" s="17" t="s">
        <v>570</v>
      </c>
      <c r="E266" s="17" t="s">
        <v>725</v>
      </c>
      <c r="F266" s="17" t="s">
        <v>739</v>
      </c>
      <c r="G266" s="17" t="s">
        <v>732</v>
      </c>
      <c r="H266" s="17" t="s">
        <v>620</v>
      </c>
      <c r="I266" s="17" t="s">
        <v>727</v>
      </c>
      <c r="J266" s="17" t="s">
        <v>740</v>
      </c>
      <c r="K266" s="17" t="s">
        <v>729</v>
      </c>
      <c r="L266" s="17" t="s">
        <v>730</v>
      </c>
      <c r="M266" s="17" t="s">
        <v>574</v>
      </c>
      <c r="N266" s="17" t="s">
        <v>575</v>
      </c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>
        <v>1809</v>
      </c>
    </row>
    <row r="267" spans="1:25">
      <c r="A267" s="17" t="s">
        <v>886</v>
      </c>
      <c r="B267" s="17" t="s">
        <v>720</v>
      </c>
      <c r="C267" s="17" t="s">
        <v>723</v>
      </c>
      <c r="D267" s="17" t="s">
        <v>570</v>
      </c>
      <c r="E267" s="17" t="s">
        <v>567</v>
      </c>
      <c r="F267" s="17" t="s">
        <v>739</v>
      </c>
      <c r="G267" s="17" t="s">
        <v>732</v>
      </c>
      <c r="H267" s="17" t="s">
        <v>620</v>
      </c>
      <c r="I267" s="17" t="s">
        <v>727</v>
      </c>
      <c r="J267" s="17" t="s">
        <v>740</v>
      </c>
      <c r="K267" s="17" t="s">
        <v>729</v>
      </c>
      <c r="L267" s="17" t="s">
        <v>730</v>
      </c>
      <c r="M267" s="17" t="s">
        <v>574</v>
      </c>
      <c r="N267" s="17" t="s">
        <v>575</v>
      </c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>
        <v>1639</v>
      </c>
    </row>
    <row r="268" spans="1:25">
      <c r="A268" s="17" t="s">
        <v>887</v>
      </c>
      <c r="B268" s="17" t="s">
        <v>720</v>
      </c>
      <c r="C268" s="17" t="s">
        <v>742</v>
      </c>
      <c r="D268" s="17" t="s">
        <v>570</v>
      </c>
      <c r="E268" s="17" t="s">
        <v>567</v>
      </c>
      <c r="F268" s="17" t="s">
        <v>743</v>
      </c>
      <c r="G268" s="17" t="s">
        <v>572</v>
      </c>
      <c r="H268" s="17" t="s">
        <v>620</v>
      </c>
      <c r="I268" s="17" t="s">
        <v>744</v>
      </c>
      <c r="J268" s="17" t="s">
        <v>729</v>
      </c>
      <c r="K268" s="17" t="s">
        <v>574</v>
      </c>
      <c r="L268" s="17" t="s">
        <v>575</v>
      </c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>
        <v>1239</v>
      </c>
    </row>
    <row r="269" spans="1:25">
      <c r="A269" s="17" t="s">
        <v>888</v>
      </c>
      <c r="B269" s="17" t="s">
        <v>720</v>
      </c>
      <c r="C269" s="17" t="s">
        <v>723</v>
      </c>
      <c r="D269" s="17" t="s">
        <v>570</v>
      </c>
      <c r="E269" s="17" t="s">
        <v>725</v>
      </c>
      <c r="F269" s="17" t="s">
        <v>745</v>
      </c>
      <c r="G269" s="17" t="s">
        <v>572</v>
      </c>
      <c r="H269" s="17" t="s">
        <v>620</v>
      </c>
      <c r="I269" s="17" t="s">
        <v>744</v>
      </c>
      <c r="J269" s="17" t="s">
        <v>729</v>
      </c>
      <c r="K269" s="17" t="s">
        <v>574</v>
      </c>
      <c r="L269" s="17" t="s">
        <v>575</v>
      </c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>
        <v>979</v>
      </c>
    </row>
    <row r="270" spans="1:25">
      <c r="A270" s="17" t="s">
        <v>889</v>
      </c>
      <c r="B270" s="17" t="s">
        <v>720</v>
      </c>
      <c r="C270" s="17" t="s">
        <v>723</v>
      </c>
      <c r="D270" s="17" t="s">
        <v>570</v>
      </c>
      <c r="E270" s="17" t="s">
        <v>567</v>
      </c>
      <c r="F270" s="17" t="s">
        <v>746</v>
      </c>
      <c r="G270" s="17" t="s">
        <v>572</v>
      </c>
      <c r="H270" s="17" t="s">
        <v>620</v>
      </c>
      <c r="I270" s="17" t="s">
        <v>744</v>
      </c>
      <c r="J270" s="17" t="s">
        <v>729</v>
      </c>
      <c r="K270" s="17" t="s">
        <v>574</v>
      </c>
      <c r="L270" s="17" t="s">
        <v>575</v>
      </c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>
        <v>869</v>
      </c>
    </row>
    <row r="271" spans="1:25">
      <c r="A271" s="17" t="s">
        <v>890</v>
      </c>
      <c r="B271" s="17" t="s">
        <v>720</v>
      </c>
      <c r="C271" s="17" t="s">
        <v>2055</v>
      </c>
      <c r="D271" s="17" t="s">
        <v>570</v>
      </c>
      <c r="E271" s="17" t="s">
        <v>567</v>
      </c>
      <c r="F271" s="17" t="s">
        <v>747</v>
      </c>
      <c r="G271" s="17" t="s">
        <v>572</v>
      </c>
      <c r="H271" s="17" t="s">
        <v>573</v>
      </c>
      <c r="I271" s="17" t="s">
        <v>748</v>
      </c>
      <c r="J271" s="17" t="s">
        <v>574</v>
      </c>
      <c r="K271" s="17" t="s">
        <v>575</v>
      </c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>
        <v>629</v>
      </c>
    </row>
    <row r="272" spans="1:25">
      <c r="A272" s="17" t="s">
        <v>891</v>
      </c>
      <c r="B272" s="17" t="s">
        <v>720</v>
      </c>
      <c r="C272" s="17"/>
      <c r="D272" s="17" t="s">
        <v>570</v>
      </c>
      <c r="E272" s="17" t="s">
        <v>567</v>
      </c>
      <c r="F272" s="17" t="s">
        <v>749</v>
      </c>
      <c r="G272" s="17" t="s">
        <v>572</v>
      </c>
      <c r="H272" s="17" t="s">
        <v>573</v>
      </c>
      <c r="I272" s="17" t="s">
        <v>750</v>
      </c>
      <c r="J272" s="17" t="s">
        <v>574</v>
      </c>
      <c r="K272" s="17" t="s">
        <v>575</v>
      </c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>
        <v>399</v>
      </c>
    </row>
    <row r="273" spans="1:25">
      <c r="A273" s="17" t="s">
        <v>1686</v>
      </c>
      <c r="B273" s="17" t="s">
        <v>804</v>
      </c>
      <c r="C273" s="17" t="s">
        <v>569</v>
      </c>
      <c r="D273" s="17" t="s">
        <v>570</v>
      </c>
      <c r="E273" s="17" t="s">
        <v>567</v>
      </c>
      <c r="F273" s="17" t="s">
        <v>749</v>
      </c>
      <c r="G273" s="17" t="s">
        <v>572</v>
      </c>
      <c r="H273" s="17" t="s">
        <v>573</v>
      </c>
      <c r="I273" s="17" t="s">
        <v>750</v>
      </c>
      <c r="J273" s="17" t="s">
        <v>574</v>
      </c>
      <c r="K273" s="17" t="s">
        <v>575</v>
      </c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>
        <v>459</v>
      </c>
    </row>
    <row r="274" spans="1:25">
      <c r="A274" s="17" t="s">
        <v>892</v>
      </c>
      <c r="B274" s="17" t="s">
        <v>721</v>
      </c>
      <c r="C274" s="17" t="s">
        <v>723</v>
      </c>
      <c r="D274" s="17" t="s">
        <v>724</v>
      </c>
      <c r="E274" s="17" t="s">
        <v>725</v>
      </c>
      <c r="F274" s="17" t="s">
        <v>751</v>
      </c>
      <c r="G274" s="17" t="s">
        <v>732</v>
      </c>
      <c r="H274" s="17" t="s">
        <v>752</v>
      </c>
      <c r="I274" s="17" t="s">
        <v>727</v>
      </c>
      <c r="J274" s="17" t="s">
        <v>740</v>
      </c>
      <c r="K274" s="17" t="s">
        <v>729</v>
      </c>
      <c r="L274" s="17" t="s">
        <v>730</v>
      </c>
      <c r="M274" s="17" t="s">
        <v>574</v>
      </c>
      <c r="N274" s="17" t="s">
        <v>575</v>
      </c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>
        <v>1729</v>
      </c>
    </row>
    <row r="275" spans="1:25">
      <c r="A275" s="17" t="s">
        <v>893</v>
      </c>
      <c r="B275" s="17" t="s">
        <v>721</v>
      </c>
      <c r="C275" s="17" t="s">
        <v>723</v>
      </c>
      <c r="D275" s="17" t="s">
        <v>724</v>
      </c>
      <c r="E275" s="17" t="s">
        <v>725</v>
      </c>
      <c r="F275" s="17" t="s">
        <v>753</v>
      </c>
      <c r="G275" s="17" t="s">
        <v>572</v>
      </c>
      <c r="H275" s="17" t="s">
        <v>754</v>
      </c>
      <c r="I275" s="17" t="s">
        <v>727</v>
      </c>
      <c r="J275" s="17" t="s">
        <v>755</v>
      </c>
      <c r="K275" s="17" t="s">
        <v>729</v>
      </c>
      <c r="L275" s="17" t="s">
        <v>730</v>
      </c>
      <c r="M275" s="17" t="s">
        <v>574</v>
      </c>
      <c r="N275" s="17" t="s">
        <v>575</v>
      </c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>
        <v>1729</v>
      </c>
    </row>
    <row r="276" spans="1:25">
      <c r="A276" s="17" t="s">
        <v>894</v>
      </c>
      <c r="B276" s="17" t="s">
        <v>721</v>
      </c>
      <c r="C276" s="17" t="s">
        <v>723</v>
      </c>
      <c r="D276" s="17" t="s">
        <v>724</v>
      </c>
      <c r="E276" s="17" t="s">
        <v>725</v>
      </c>
      <c r="F276" s="17" t="s">
        <v>756</v>
      </c>
      <c r="G276" s="17" t="s">
        <v>572</v>
      </c>
      <c r="H276" s="17" t="s">
        <v>573</v>
      </c>
      <c r="I276" s="17" t="s">
        <v>748</v>
      </c>
      <c r="J276" s="17" t="s">
        <v>574</v>
      </c>
      <c r="K276" s="17" t="s">
        <v>575</v>
      </c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>
        <v>1389</v>
      </c>
    </row>
    <row r="277" spans="1:25">
      <c r="A277" s="17" t="s">
        <v>895</v>
      </c>
      <c r="B277" s="17" t="s">
        <v>721</v>
      </c>
      <c r="C277" s="17" t="s">
        <v>723</v>
      </c>
      <c r="D277" s="17" t="s">
        <v>570</v>
      </c>
      <c r="E277" s="17" t="s">
        <v>725</v>
      </c>
      <c r="F277" s="17" t="s">
        <v>757</v>
      </c>
      <c r="G277" s="17" t="s">
        <v>732</v>
      </c>
      <c r="H277" s="17" t="s">
        <v>754</v>
      </c>
      <c r="I277" s="17" t="s">
        <v>727</v>
      </c>
      <c r="J277" s="17" t="s">
        <v>744</v>
      </c>
      <c r="K277" s="17" t="s">
        <v>729</v>
      </c>
      <c r="L277" s="17" t="s">
        <v>730</v>
      </c>
      <c r="M277" s="17" t="s">
        <v>574</v>
      </c>
      <c r="N277" s="17" t="s">
        <v>575</v>
      </c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>
        <v>1029</v>
      </c>
    </row>
    <row r="278" spans="1:25">
      <c r="A278" s="17" t="s">
        <v>896</v>
      </c>
      <c r="B278" s="17" t="s">
        <v>721</v>
      </c>
      <c r="C278" s="17" t="s">
        <v>723</v>
      </c>
      <c r="D278" s="17" t="s">
        <v>570</v>
      </c>
      <c r="E278" s="17" t="s">
        <v>567</v>
      </c>
      <c r="F278" s="17" t="s">
        <v>757</v>
      </c>
      <c r="G278" s="17" t="s">
        <v>732</v>
      </c>
      <c r="H278" s="17" t="s">
        <v>754</v>
      </c>
      <c r="I278" s="17" t="s">
        <v>727</v>
      </c>
      <c r="J278" s="17" t="s">
        <v>744</v>
      </c>
      <c r="K278" s="17" t="s">
        <v>729</v>
      </c>
      <c r="L278" s="17" t="s">
        <v>730</v>
      </c>
      <c r="M278" s="17" t="s">
        <v>574</v>
      </c>
      <c r="N278" s="17" t="s">
        <v>575</v>
      </c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>
        <v>909</v>
      </c>
    </row>
    <row r="279" spans="1:25">
      <c r="A279" s="17" t="s">
        <v>897</v>
      </c>
      <c r="B279" s="17" t="s">
        <v>721</v>
      </c>
      <c r="C279" s="17" t="s">
        <v>569</v>
      </c>
      <c r="D279" s="17" t="s">
        <v>570</v>
      </c>
      <c r="E279" s="17" t="s">
        <v>725</v>
      </c>
      <c r="F279" s="17" t="s">
        <v>758</v>
      </c>
      <c r="G279" s="17" t="s">
        <v>572</v>
      </c>
      <c r="H279" s="17" t="s">
        <v>573</v>
      </c>
      <c r="I279" s="17" t="s">
        <v>759</v>
      </c>
      <c r="J279" s="17" t="s">
        <v>729</v>
      </c>
      <c r="K279" s="17" t="s">
        <v>574</v>
      </c>
      <c r="L279" s="17" t="s">
        <v>575</v>
      </c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>
        <v>869</v>
      </c>
    </row>
    <row r="280" spans="1:25">
      <c r="A280" s="17" t="s">
        <v>898</v>
      </c>
      <c r="B280" s="17" t="s">
        <v>721</v>
      </c>
      <c r="C280" s="17" t="s">
        <v>569</v>
      </c>
      <c r="D280" s="17" t="s">
        <v>570</v>
      </c>
      <c r="E280" s="17" t="s">
        <v>567</v>
      </c>
      <c r="F280" s="17" t="s">
        <v>760</v>
      </c>
      <c r="G280" s="17" t="s">
        <v>732</v>
      </c>
      <c r="H280" s="17" t="s">
        <v>752</v>
      </c>
      <c r="I280" s="17" t="s">
        <v>761</v>
      </c>
      <c r="J280" s="17" t="s">
        <v>729</v>
      </c>
      <c r="K280" s="17" t="s">
        <v>574</v>
      </c>
      <c r="L280" s="17" t="s">
        <v>575</v>
      </c>
      <c r="M280" s="17" t="s">
        <v>730</v>
      </c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>
        <v>769</v>
      </c>
    </row>
    <row r="281" spans="1:25">
      <c r="A281" s="17" t="s">
        <v>899</v>
      </c>
      <c r="B281" s="17" t="s">
        <v>721</v>
      </c>
      <c r="C281" s="17" t="s">
        <v>569</v>
      </c>
      <c r="D281" s="17" t="s">
        <v>570</v>
      </c>
      <c r="E281" s="17" t="s">
        <v>567</v>
      </c>
      <c r="F281" s="17" t="s">
        <v>762</v>
      </c>
      <c r="G281" s="17" t="s">
        <v>572</v>
      </c>
      <c r="H281" s="17" t="s">
        <v>573</v>
      </c>
      <c r="I281" s="17" t="s">
        <v>759</v>
      </c>
      <c r="J281" s="17" t="s">
        <v>574</v>
      </c>
      <c r="K281" s="17" t="s">
        <v>575</v>
      </c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>
        <v>689</v>
      </c>
    </row>
    <row r="282" spans="1:25">
      <c r="A282" s="17" t="s">
        <v>900</v>
      </c>
      <c r="B282" s="17" t="s">
        <v>721</v>
      </c>
      <c r="C282" s="17" t="s">
        <v>569</v>
      </c>
      <c r="D282" s="17" t="s">
        <v>570</v>
      </c>
      <c r="E282" s="17" t="s">
        <v>567</v>
      </c>
      <c r="F282" s="17" t="s">
        <v>571</v>
      </c>
      <c r="G282" s="17" t="s">
        <v>572</v>
      </c>
      <c r="H282" s="17" t="s">
        <v>573</v>
      </c>
      <c r="I282" s="17" t="s">
        <v>750</v>
      </c>
      <c r="J282" s="17" t="s">
        <v>574</v>
      </c>
      <c r="K282" s="17" t="s">
        <v>575</v>
      </c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>
        <v>439</v>
      </c>
    </row>
    <row r="283" spans="1:25">
      <c r="A283" s="17" t="s">
        <v>901</v>
      </c>
      <c r="B283" s="17" t="s">
        <v>721</v>
      </c>
      <c r="C283" s="17" t="s">
        <v>569</v>
      </c>
      <c r="D283" s="17" t="s">
        <v>570</v>
      </c>
      <c r="E283" s="17" t="s">
        <v>567</v>
      </c>
      <c r="F283" s="17" t="s">
        <v>795</v>
      </c>
      <c r="G283" s="17" t="s">
        <v>572</v>
      </c>
      <c r="H283" s="17" t="s">
        <v>796</v>
      </c>
      <c r="I283" s="17" t="s">
        <v>748</v>
      </c>
      <c r="J283" s="17" t="s">
        <v>574</v>
      </c>
      <c r="K283" s="17" t="s">
        <v>575</v>
      </c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>
        <v>649</v>
      </c>
    </row>
    <row r="284" spans="1:25">
      <c r="A284" s="17" t="s">
        <v>902</v>
      </c>
      <c r="B284" s="17" t="s">
        <v>722</v>
      </c>
      <c r="C284" s="17" t="s">
        <v>723</v>
      </c>
      <c r="D284" s="17" t="s">
        <v>570</v>
      </c>
      <c r="E284" s="17" t="s">
        <v>567</v>
      </c>
      <c r="F284" s="17" t="s">
        <v>739</v>
      </c>
      <c r="G284" s="17" t="s">
        <v>732</v>
      </c>
      <c r="H284" s="17" t="s">
        <v>727</v>
      </c>
      <c r="I284" s="17" t="s">
        <v>740</v>
      </c>
      <c r="J284" s="17" t="s">
        <v>729</v>
      </c>
      <c r="K284" s="17" t="s">
        <v>730</v>
      </c>
      <c r="L284" s="17" t="s">
        <v>574</v>
      </c>
      <c r="M284" s="17" t="s">
        <v>575</v>
      </c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>
        <v>1469</v>
      </c>
    </row>
    <row r="285" spans="1:25">
      <c r="A285" s="17" t="s">
        <v>903</v>
      </c>
      <c r="B285" s="17" t="s">
        <v>722</v>
      </c>
      <c r="C285" s="17" t="s">
        <v>723</v>
      </c>
      <c r="D285" s="17" t="s">
        <v>570</v>
      </c>
      <c r="E285" s="17" t="s">
        <v>567</v>
      </c>
      <c r="F285" s="17" t="s">
        <v>743</v>
      </c>
      <c r="G285" s="17" t="s">
        <v>572</v>
      </c>
      <c r="H285" s="17" t="s">
        <v>620</v>
      </c>
      <c r="I285" s="17" t="s">
        <v>744</v>
      </c>
      <c r="J285" s="17" t="s">
        <v>729</v>
      </c>
      <c r="K285" s="17" t="s">
        <v>574</v>
      </c>
      <c r="L285" s="17" t="s">
        <v>575</v>
      </c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>
        <v>1349</v>
      </c>
    </row>
    <row r="286" spans="1:25">
      <c r="A286" s="17" t="s">
        <v>904</v>
      </c>
      <c r="B286" s="17" t="s">
        <v>722</v>
      </c>
      <c r="C286" s="17" t="s">
        <v>569</v>
      </c>
      <c r="D286" s="17" t="s">
        <v>570</v>
      </c>
      <c r="E286" s="17" t="s">
        <v>567</v>
      </c>
      <c r="F286" s="17" t="s">
        <v>762</v>
      </c>
      <c r="G286" s="17" t="s">
        <v>572</v>
      </c>
      <c r="H286" s="17" t="s">
        <v>573</v>
      </c>
      <c r="I286" s="17" t="s">
        <v>759</v>
      </c>
      <c r="J286" s="17" t="s">
        <v>574</v>
      </c>
      <c r="K286" s="17" t="s">
        <v>575</v>
      </c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>
        <v>889</v>
      </c>
    </row>
    <row r="287" spans="1:25">
      <c r="A287" s="17" t="s">
        <v>905</v>
      </c>
      <c r="B287" s="17" t="s">
        <v>722</v>
      </c>
      <c r="C287" s="17" t="s">
        <v>569</v>
      </c>
      <c r="D287" s="17" t="s">
        <v>570</v>
      </c>
      <c r="E287" s="17" t="s">
        <v>567</v>
      </c>
      <c r="F287" s="17" t="s">
        <v>747</v>
      </c>
      <c r="G287" s="17" t="s">
        <v>572</v>
      </c>
      <c r="H287" s="17" t="s">
        <v>573</v>
      </c>
      <c r="I287" s="17" t="s">
        <v>748</v>
      </c>
      <c r="J287" s="17" t="s">
        <v>574</v>
      </c>
      <c r="K287" s="17" t="s">
        <v>575</v>
      </c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>
        <v>639</v>
      </c>
    </row>
    <row r="288" spans="1:25">
      <c r="A288" s="17" t="s">
        <v>1679</v>
      </c>
      <c r="B288" s="17" t="s">
        <v>1680</v>
      </c>
      <c r="C288" s="17" t="s">
        <v>569</v>
      </c>
      <c r="D288" s="17" t="s">
        <v>570</v>
      </c>
      <c r="E288" s="17" t="s">
        <v>567</v>
      </c>
      <c r="F288" s="17" t="s">
        <v>749</v>
      </c>
      <c r="G288" s="17" t="s">
        <v>572</v>
      </c>
      <c r="H288" s="17" t="s">
        <v>573</v>
      </c>
      <c r="I288" s="17" t="s">
        <v>750</v>
      </c>
      <c r="J288" s="17" t="s">
        <v>574</v>
      </c>
      <c r="K288" s="17" t="s">
        <v>575</v>
      </c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</row>
    <row r="289" spans="1:25">
      <c r="A289" s="17" t="s">
        <v>906</v>
      </c>
      <c r="B289" s="17" t="s">
        <v>805</v>
      </c>
      <c r="C289" s="17" t="s">
        <v>569</v>
      </c>
      <c r="D289" s="17" t="s">
        <v>570</v>
      </c>
      <c r="E289" s="17" t="s">
        <v>567</v>
      </c>
      <c r="F289" s="17" t="s">
        <v>749</v>
      </c>
      <c r="G289" s="17" t="s">
        <v>572</v>
      </c>
      <c r="H289" s="17" t="s">
        <v>573</v>
      </c>
      <c r="I289" s="17" t="s">
        <v>750</v>
      </c>
      <c r="J289" s="17" t="s">
        <v>574</v>
      </c>
      <c r="K289" s="17" t="s">
        <v>575</v>
      </c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>
        <v>459</v>
      </c>
    </row>
    <row r="290" spans="1:25">
      <c r="A290" s="17" t="s">
        <v>907</v>
      </c>
      <c r="B290" s="17" t="s">
        <v>722</v>
      </c>
      <c r="C290" s="17" t="s">
        <v>569</v>
      </c>
      <c r="D290" s="17" t="s">
        <v>570</v>
      </c>
      <c r="E290" s="17" t="s">
        <v>567</v>
      </c>
      <c r="F290" s="17" t="s">
        <v>749</v>
      </c>
      <c r="G290" s="17" t="s">
        <v>572</v>
      </c>
      <c r="H290" s="17" t="s">
        <v>573</v>
      </c>
      <c r="I290" s="17" t="s">
        <v>750</v>
      </c>
      <c r="J290" s="17" t="s">
        <v>574</v>
      </c>
      <c r="K290" s="17" t="s">
        <v>575</v>
      </c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>
        <v>399</v>
      </c>
    </row>
    <row r="291" spans="1:25">
      <c r="A291" s="17" t="s">
        <v>1670</v>
      </c>
      <c r="B291" s="17" t="s">
        <v>1671</v>
      </c>
      <c r="C291" s="17" t="s">
        <v>742</v>
      </c>
      <c r="D291" s="17" t="s">
        <v>570</v>
      </c>
      <c r="E291" s="17" t="s">
        <v>567</v>
      </c>
      <c r="F291" s="17" t="s">
        <v>762</v>
      </c>
      <c r="G291" s="17" t="s">
        <v>572</v>
      </c>
      <c r="H291" s="17" t="s">
        <v>620</v>
      </c>
      <c r="I291" s="17" t="s">
        <v>744</v>
      </c>
      <c r="J291" s="17" t="s">
        <v>729</v>
      </c>
      <c r="K291" s="17" t="s">
        <v>574</v>
      </c>
      <c r="L291" s="17" t="s">
        <v>575</v>
      </c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</row>
    <row r="292" spans="1:25">
      <c r="A292" s="17" t="s">
        <v>909</v>
      </c>
      <c r="B292" s="17" t="s">
        <v>763</v>
      </c>
      <c r="C292" s="17" t="s">
        <v>537</v>
      </c>
      <c r="D292" s="17" t="s">
        <v>518</v>
      </c>
      <c r="E292" s="17" t="s">
        <v>351</v>
      </c>
      <c r="F292" s="17" t="s">
        <v>764</v>
      </c>
      <c r="G292" s="17" t="s">
        <v>766</v>
      </c>
      <c r="H292" s="17" t="s">
        <v>525</v>
      </c>
      <c r="I292" s="17" t="s">
        <v>765</v>
      </c>
      <c r="J292" s="17" t="s">
        <v>582</v>
      </c>
      <c r="K292" s="17" t="s">
        <v>767</v>
      </c>
      <c r="L292" s="17" t="s">
        <v>578</v>
      </c>
      <c r="M292" s="17" t="s">
        <v>523</v>
      </c>
      <c r="N292" s="17" t="s">
        <v>588</v>
      </c>
      <c r="O292" s="17" t="s">
        <v>541</v>
      </c>
      <c r="P292" s="17" t="s">
        <v>593</v>
      </c>
      <c r="Q292" s="17" t="s">
        <v>583</v>
      </c>
      <c r="R292" s="17"/>
      <c r="S292" s="17"/>
      <c r="T292" s="17"/>
      <c r="U292" s="17"/>
      <c r="V292" s="17"/>
      <c r="W292" s="17"/>
      <c r="X292" s="17"/>
      <c r="Y292" s="17">
        <v>1749</v>
      </c>
    </row>
    <row r="293" spans="1:25">
      <c r="A293" s="17" t="s">
        <v>910</v>
      </c>
      <c r="B293" s="17" t="s">
        <v>768</v>
      </c>
      <c r="C293" s="17" t="s">
        <v>585</v>
      </c>
      <c r="D293" s="17" t="s">
        <v>518</v>
      </c>
      <c r="E293" s="17" t="s">
        <v>773</v>
      </c>
      <c r="F293" s="17" t="s">
        <v>774</v>
      </c>
      <c r="G293" s="17" t="s">
        <v>775</v>
      </c>
      <c r="H293" s="17" t="s">
        <v>776</v>
      </c>
      <c r="I293" s="17" t="s">
        <v>765</v>
      </c>
      <c r="J293" s="17" t="s">
        <v>523</v>
      </c>
      <c r="K293" s="17" t="s">
        <v>588</v>
      </c>
      <c r="L293" s="17" t="s">
        <v>777</v>
      </c>
      <c r="M293" s="17" t="s">
        <v>583</v>
      </c>
      <c r="N293" s="17" t="s">
        <v>601</v>
      </c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>
        <v>1509</v>
      </c>
    </row>
    <row r="294" spans="1:25">
      <c r="A294" s="17" t="s">
        <v>911</v>
      </c>
      <c r="B294" s="17" t="s">
        <v>769</v>
      </c>
      <c r="C294" s="17" t="s">
        <v>585</v>
      </c>
      <c r="D294" s="17" t="s">
        <v>518</v>
      </c>
      <c r="E294" s="17" t="s">
        <v>773</v>
      </c>
      <c r="F294" s="17" t="s">
        <v>774</v>
      </c>
      <c r="G294" s="17" t="s">
        <v>766</v>
      </c>
      <c r="H294" s="17" t="s">
        <v>582</v>
      </c>
      <c r="I294" s="17" t="s">
        <v>579</v>
      </c>
      <c r="J294" s="17" t="s">
        <v>523</v>
      </c>
      <c r="K294" s="17" t="s">
        <v>777</v>
      </c>
      <c r="L294" s="17" t="s">
        <v>776</v>
      </c>
      <c r="M294" s="17" t="s">
        <v>778</v>
      </c>
      <c r="N294" s="17" t="s">
        <v>601</v>
      </c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>
        <v>1459</v>
      </c>
    </row>
    <row r="295" spans="1:25">
      <c r="A295" s="17" t="s">
        <v>912</v>
      </c>
      <c r="B295" s="17" t="s">
        <v>770</v>
      </c>
      <c r="C295" s="17" t="s">
        <v>585</v>
      </c>
      <c r="D295" s="17" t="s">
        <v>518</v>
      </c>
      <c r="E295" s="17" t="s">
        <v>773</v>
      </c>
      <c r="F295" s="17" t="s">
        <v>774</v>
      </c>
      <c r="G295" s="17" t="s">
        <v>775</v>
      </c>
      <c r="H295" s="17" t="s">
        <v>523</v>
      </c>
      <c r="I295" s="17" t="s">
        <v>779</v>
      </c>
      <c r="J295" s="17" t="s">
        <v>780</v>
      </c>
      <c r="K295" s="17" t="s">
        <v>778</v>
      </c>
      <c r="L295" s="17" t="s">
        <v>601</v>
      </c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>
        <v>1299</v>
      </c>
    </row>
    <row r="296" spans="1:25">
      <c r="A296" s="17" t="s">
        <v>913</v>
      </c>
      <c r="B296" s="17" t="s">
        <v>771</v>
      </c>
      <c r="C296" s="17" t="s">
        <v>585</v>
      </c>
      <c r="D296" s="17" t="s">
        <v>518</v>
      </c>
      <c r="E296" s="17" t="s">
        <v>773</v>
      </c>
      <c r="F296" s="17" t="s">
        <v>774</v>
      </c>
      <c r="G296" s="17" t="s">
        <v>775</v>
      </c>
      <c r="H296" s="17" t="s">
        <v>523</v>
      </c>
      <c r="I296" s="17" t="s">
        <v>779</v>
      </c>
      <c r="J296" s="17" t="s">
        <v>780</v>
      </c>
      <c r="K296" s="17" t="s">
        <v>778</v>
      </c>
      <c r="L296" s="17" t="s">
        <v>601</v>
      </c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>
        <v>1299</v>
      </c>
    </row>
    <row r="297" spans="1:25">
      <c r="A297" s="17" t="s">
        <v>914</v>
      </c>
      <c r="B297" s="17" t="s">
        <v>772</v>
      </c>
      <c r="C297" s="17" t="s">
        <v>585</v>
      </c>
      <c r="D297" s="17" t="s">
        <v>518</v>
      </c>
      <c r="E297" s="17" t="s">
        <v>773</v>
      </c>
      <c r="F297" s="17" t="s">
        <v>774</v>
      </c>
      <c r="G297" s="17" t="s">
        <v>775</v>
      </c>
      <c r="H297" s="17" t="s">
        <v>523</v>
      </c>
      <c r="I297" s="17" t="s">
        <v>779</v>
      </c>
      <c r="J297" s="17" t="s">
        <v>780</v>
      </c>
      <c r="K297" s="17" t="s">
        <v>778</v>
      </c>
      <c r="L297" s="17" t="s">
        <v>601</v>
      </c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>
        <v>1249</v>
      </c>
    </row>
    <row r="298" spans="1:25">
      <c r="A298" s="17" t="s">
        <v>781</v>
      </c>
      <c r="B298" s="17" t="s">
        <v>785</v>
      </c>
      <c r="C298" s="17" t="s">
        <v>273</v>
      </c>
      <c r="D298" s="17" t="s">
        <v>701</v>
      </c>
      <c r="E298" s="17" t="s">
        <v>788</v>
      </c>
      <c r="F298" s="17" t="s">
        <v>789</v>
      </c>
      <c r="G298" s="17" t="s">
        <v>650</v>
      </c>
      <c r="H298" s="17" t="s">
        <v>564</v>
      </c>
      <c r="I298" s="17" t="s">
        <v>565</v>
      </c>
      <c r="J298" s="17" t="s">
        <v>790</v>
      </c>
      <c r="K298" s="17" t="s">
        <v>791</v>
      </c>
      <c r="L298" s="17" t="s">
        <v>561</v>
      </c>
      <c r="M298" s="17" t="s">
        <v>806</v>
      </c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>
        <v>1759</v>
      </c>
    </row>
    <row r="299" spans="1:25">
      <c r="A299" s="17" t="s">
        <v>782</v>
      </c>
      <c r="B299" s="17" t="s">
        <v>785</v>
      </c>
      <c r="C299" s="17" t="s">
        <v>52</v>
      </c>
      <c r="D299" s="17" t="s">
        <v>699</v>
      </c>
      <c r="E299" s="17" t="s">
        <v>788</v>
      </c>
      <c r="F299" s="17" t="s">
        <v>789</v>
      </c>
      <c r="G299" s="17" t="s">
        <v>655</v>
      </c>
      <c r="H299" s="17" t="s">
        <v>564</v>
      </c>
      <c r="I299" s="17" t="s">
        <v>565</v>
      </c>
      <c r="J299" s="17" t="s">
        <v>790</v>
      </c>
      <c r="K299" s="17" t="s">
        <v>791</v>
      </c>
      <c r="L299" s="17" t="s">
        <v>561</v>
      </c>
      <c r="M299" s="17" t="s">
        <v>806</v>
      </c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>
        <v>1489</v>
      </c>
    </row>
    <row r="300" spans="1:25">
      <c r="A300" s="17" t="s">
        <v>783</v>
      </c>
      <c r="B300" s="17" t="s">
        <v>786</v>
      </c>
      <c r="C300" s="17" t="s">
        <v>787</v>
      </c>
      <c r="D300" s="17" t="s">
        <v>699</v>
      </c>
      <c r="E300" s="17" t="s">
        <v>788</v>
      </c>
      <c r="F300" s="17" t="s">
        <v>808</v>
      </c>
      <c r="G300" s="17" t="s">
        <v>807</v>
      </c>
      <c r="H300" s="17" t="s">
        <v>809</v>
      </c>
      <c r="I300" s="17" t="s">
        <v>810</v>
      </c>
      <c r="J300" s="17" t="s">
        <v>811</v>
      </c>
      <c r="K300" s="17" t="s">
        <v>564</v>
      </c>
      <c r="L300" s="17" t="s">
        <v>565</v>
      </c>
      <c r="M300" s="17" t="s">
        <v>812</v>
      </c>
      <c r="N300" s="17" t="s">
        <v>813</v>
      </c>
      <c r="O300" s="17" t="s">
        <v>814</v>
      </c>
      <c r="P300" s="17" t="s">
        <v>815</v>
      </c>
      <c r="Q300" s="17"/>
      <c r="R300" s="17"/>
      <c r="S300" s="17"/>
      <c r="T300" s="17"/>
      <c r="U300" s="17"/>
      <c r="V300" s="17"/>
      <c r="W300" s="17"/>
      <c r="X300" s="17"/>
      <c r="Y300" s="17">
        <v>1699</v>
      </c>
    </row>
    <row r="301" spans="1:25">
      <c r="A301" s="17" t="s">
        <v>784</v>
      </c>
      <c r="B301" s="17" t="s">
        <v>786</v>
      </c>
      <c r="C301" s="17" t="s">
        <v>306</v>
      </c>
      <c r="D301" s="17" t="s">
        <v>699</v>
      </c>
      <c r="E301" s="17" t="s">
        <v>788</v>
      </c>
      <c r="F301" s="17" t="s">
        <v>808</v>
      </c>
      <c r="G301" s="17" t="s">
        <v>807</v>
      </c>
      <c r="H301" s="17" t="s">
        <v>809</v>
      </c>
      <c r="I301" s="17" t="s">
        <v>810</v>
      </c>
      <c r="J301" s="17" t="s">
        <v>811</v>
      </c>
      <c r="K301" s="17" t="s">
        <v>564</v>
      </c>
      <c r="L301" s="17" t="s">
        <v>565</v>
      </c>
      <c r="M301" s="17" t="s">
        <v>812</v>
      </c>
      <c r="N301" s="17" t="s">
        <v>813</v>
      </c>
      <c r="O301" s="17" t="s">
        <v>814</v>
      </c>
      <c r="P301" s="17" t="s">
        <v>816</v>
      </c>
      <c r="Q301" s="17" t="s">
        <v>817</v>
      </c>
      <c r="R301" s="17" t="s">
        <v>818</v>
      </c>
      <c r="S301" s="17"/>
      <c r="T301" s="17"/>
      <c r="U301" s="17"/>
      <c r="V301" s="17"/>
      <c r="W301" s="17"/>
      <c r="X301" s="17"/>
      <c r="Y301" s="17">
        <v>1299</v>
      </c>
    </row>
    <row r="302" spans="1:25">
      <c r="A302" s="17" t="s">
        <v>819</v>
      </c>
      <c r="B302" s="17" t="s">
        <v>786</v>
      </c>
      <c r="C302" s="17" t="s">
        <v>304</v>
      </c>
      <c r="D302" s="17" t="s">
        <v>696</v>
      </c>
      <c r="E302" s="17" t="s">
        <v>788</v>
      </c>
      <c r="F302" s="17" t="s">
        <v>808</v>
      </c>
      <c r="G302" s="17" t="s">
        <v>807</v>
      </c>
      <c r="H302" s="17" t="s">
        <v>650</v>
      </c>
      <c r="I302" s="17" t="s">
        <v>809</v>
      </c>
      <c r="J302" s="17" t="s">
        <v>810</v>
      </c>
      <c r="K302" s="17" t="s">
        <v>811</v>
      </c>
      <c r="L302" s="17" t="s">
        <v>564</v>
      </c>
      <c r="M302" s="17" t="s">
        <v>565</v>
      </c>
      <c r="N302" s="17" t="s">
        <v>812</v>
      </c>
      <c r="O302" s="17" t="s">
        <v>813</v>
      </c>
      <c r="P302" s="17" t="s">
        <v>814</v>
      </c>
      <c r="Q302" s="17" t="s">
        <v>818</v>
      </c>
      <c r="R302" s="17"/>
      <c r="S302" s="17"/>
      <c r="T302" s="17"/>
      <c r="U302" s="17"/>
      <c r="V302" s="17"/>
      <c r="W302" s="17"/>
      <c r="X302" s="17"/>
      <c r="Y302" s="17">
        <v>1279</v>
      </c>
    </row>
    <row r="303" spans="1:25">
      <c r="A303" s="17" t="s">
        <v>908</v>
      </c>
      <c r="B303" s="17" t="s">
        <v>786</v>
      </c>
      <c r="C303" s="17" t="s">
        <v>52</v>
      </c>
      <c r="D303" s="17" t="s">
        <v>701</v>
      </c>
      <c r="E303" s="17" t="s">
        <v>788</v>
      </c>
      <c r="F303" s="17" t="s">
        <v>808</v>
      </c>
      <c r="G303" s="17" t="s">
        <v>807</v>
      </c>
      <c r="H303" s="17" t="s">
        <v>650</v>
      </c>
      <c r="I303" s="17" t="s">
        <v>809</v>
      </c>
      <c r="J303" s="17" t="s">
        <v>810</v>
      </c>
      <c r="K303" s="17" t="s">
        <v>811</v>
      </c>
      <c r="L303" s="17" t="s">
        <v>564</v>
      </c>
      <c r="M303" s="17" t="s">
        <v>565</v>
      </c>
      <c r="N303" s="17" t="s">
        <v>812</v>
      </c>
      <c r="O303" s="17" t="s">
        <v>813</v>
      </c>
      <c r="P303" s="17" t="s">
        <v>814</v>
      </c>
      <c r="Q303" s="17" t="s">
        <v>818</v>
      </c>
      <c r="R303" s="17"/>
      <c r="S303" s="17"/>
      <c r="T303" s="17"/>
      <c r="U303" s="17"/>
      <c r="V303" s="17"/>
      <c r="W303" s="17"/>
      <c r="X303" s="17"/>
      <c r="Y303" s="17">
        <v>1329</v>
      </c>
    </row>
    <row r="304" spans="1:25">
      <c r="A304" s="17" t="s">
        <v>782</v>
      </c>
      <c r="B304" s="17" t="s">
        <v>786</v>
      </c>
      <c r="C304" s="17" t="s">
        <v>52</v>
      </c>
      <c r="D304" s="17" t="s">
        <v>699</v>
      </c>
      <c r="E304" s="17" t="s">
        <v>788</v>
      </c>
      <c r="F304" s="17" t="s">
        <v>808</v>
      </c>
      <c r="G304" s="17" t="s">
        <v>807</v>
      </c>
      <c r="H304" s="17" t="s">
        <v>655</v>
      </c>
      <c r="I304" s="17" t="s">
        <v>809</v>
      </c>
      <c r="J304" s="17" t="s">
        <v>810</v>
      </c>
      <c r="K304" s="17" t="s">
        <v>564</v>
      </c>
      <c r="L304" s="17" t="s">
        <v>565</v>
      </c>
      <c r="M304" s="17" t="s">
        <v>812</v>
      </c>
      <c r="N304" s="17" t="s">
        <v>917</v>
      </c>
      <c r="O304" s="17" t="s">
        <v>561</v>
      </c>
      <c r="P304" s="17"/>
      <c r="Q304" s="17"/>
      <c r="R304" s="17"/>
      <c r="S304" s="17"/>
      <c r="T304" s="17"/>
      <c r="U304" s="17"/>
      <c r="V304" s="17"/>
      <c r="W304" s="17"/>
      <c r="X304" s="17"/>
      <c r="Y304" s="17">
        <v>949</v>
      </c>
    </row>
    <row r="305" spans="1:25">
      <c r="A305" s="17" t="s">
        <v>918</v>
      </c>
      <c r="B305" s="17" t="s">
        <v>919</v>
      </c>
      <c r="C305" s="17" t="s">
        <v>273</v>
      </c>
      <c r="D305" s="17" t="s">
        <v>696</v>
      </c>
      <c r="E305" s="17" t="s">
        <v>788</v>
      </c>
      <c r="F305" s="17" t="s">
        <v>808</v>
      </c>
      <c r="G305" s="17" t="s">
        <v>920</v>
      </c>
      <c r="H305" s="17" t="s">
        <v>650</v>
      </c>
      <c r="I305" s="17" t="s">
        <v>921</v>
      </c>
      <c r="J305" s="17" t="s">
        <v>564</v>
      </c>
      <c r="K305" s="17" t="s">
        <v>565</v>
      </c>
      <c r="L305" s="17" t="s">
        <v>922</v>
      </c>
      <c r="M305" s="17" t="s">
        <v>813</v>
      </c>
      <c r="N305" s="17" t="s">
        <v>818</v>
      </c>
      <c r="P305" s="17"/>
      <c r="Q305" s="17"/>
      <c r="R305" s="17"/>
      <c r="S305" s="17"/>
      <c r="T305" s="17"/>
      <c r="U305" s="17"/>
      <c r="V305" s="17"/>
      <c r="W305" s="17"/>
      <c r="X305" s="17"/>
      <c r="Y305" s="17">
        <v>1149</v>
      </c>
    </row>
    <row r="306" spans="1:25">
      <c r="A306" s="17" t="s">
        <v>923</v>
      </c>
      <c r="B306" s="17" t="s">
        <v>919</v>
      </c>
      <c r="C306" s="17" t="s">
        <v>52</v>
      </c>
      <c r="D306" s="17" t="s">
        <v>699</v>
      </c>
      <c r="E306" s="17" t="s">
        <v>788</v>
      </c>
      <c r="F306" s="17" t="s">
        <v>808</v>
      </c>
      <c r="G306" s="17" t="s">
        <v>920</v>
      </c>
      <c r="H306" s="17" t="s">
        <v>650</v>
      </c>
      <c r="I306" s="17" t="s">
        <v>921</v>
      </c>
      <c r="J306" s="17" t="s">
        <v>564</v>
      </c>
      <c r="K306" s="17" t="s">
        <v>565</v>
      </c>
      <c r="L306" s="17" t="s">
        <v>922</v>
      </c>
      <c r="M306" s="17" t="s">
        <v>813</v>
      </c>
      <c r="N306" s="17" t="s">
        <v>818</v>
      </c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>
        <v>1129</v>
      </c>
    </row>
    <row r="307" spans="1:25">
      <c r="A307" s="17" t="s">
        <v>926</v>
      </c>
      <c r="B307" s="17" t="s">
        <v>919</v>
      </c>
      <c r="C307" s="17" t="s">
        <v>52</v>
      </c>
      <c r="D307" s="17" t="s">
        <v>699</v>
      </c>
      <c r="E307" s="17" t="s">
        <v>788</v>
      </c>
      <c r="F307" s="17" t="s">
        <v>808</v>
      </c>
      <c r="G307" s="17" t="s">
        <v>920</v>
      </c>
      <c r="H307" s="17" t="s">
        <v>655</v>
      </c>
      <c r="I307" s="17" t="s">
        <v>921</v>
      </c>
      <c r="J307" s="17" t="s">
        <v>564</v>
      </c>
      <c r="K307" s="17" t="s">
        <v>565</v>
      </c>
      <c r="L307" s="17" t="s">
        <v>922</v>
      </c>
      <c r="M307" s="17" t="s">
        <v>813</v>
      </c>
      <c r="N307" s="17" t="s">
        <v>917</v>
      </c>
      <c r="O307" s="17" t="s">
        <v>561</v>
      </c>
      <c r="P307" s="17" t="s">
        <v>301</v>
      </c>
      <c r="Q307" s="17"/>
      <c r="R307" s="17"/>
      <c r="S307" s="17"/>
      <c r="T307" s="17"/>
      <c r="U307" s="17"/>
      <c r="V307" s="17"/>
      <c r="W307" s="17"/>
      <c r="X307" s="17"/>
      <c r="Y307" s="17">
        <v>949</v>
      </c>
    </row>
    <row r="308" spans="1:25">
      <c r="A308" s="17" t="s">
        <v>927</v>
      </c>
      <c r="B308" s="17" t="s">
        <v>928</v>
      </c>
      <c r="C308" s="17" t="s">
        <v>273</v>
      </c>
      <c r="D308" s="17" t="s">
        <v>696</v>
      </c>
      <c r="E308" s="17" t="s">
        <v>788</v>
      </c>
      <c r="F308" s="17" t="s">
        <v>808</v>
      </c>
      <c r="G308" s="17" t="s">
        <v>929</v>
      </c>
      <c r="H308" s="17" t="s">
        <v>930</v>
      </c>
      <c r="I308" s="17" t="s">
        <v>611</v>
      </c>
      <c r="J308" s="17" t="s">
        <v>564</v>
      </c>
      <c r="K308" s="17" t="s">
        <v>565</v>
      </c>
      <c r="L308" s="17" t="s">
        <v>790</v>
      </c>
      <c r="M308" s="17" t="s">
        <v>917</v>
      </c>
      <c r="N308" s="17" t="s">
        <v>561</v>
      </c>
      <c r="O308" s="17" t="s">
        <v>301</v>
      </c>
      <c r="P308" s="17"/>
      <c r="Q308" s="17"/>
      <c r="R308" s="17"/>
      <c r="S308" s="17"/>
      <c r="T308" s="17"/>
      <c r="U308" s="17"/>
      <c r="V308" s="17"/>
      <c r="W308" s="17"/>
      <c r="X308" s="17"/>
      <c r="Y308" s="17">
        <v>999</v>
      </c>
    </row>
    <row r="309" spans="1:25">
      <c r="A309" s="17" t="s">
        <v>931</v>
      </c>
      <c r="B309" s="17" t="s">
        <v>928</v>
      </c>
      <c r="C309" s="17" t="s">
        <v>52</v>
      </c>
      <c r="D309" s="17" t="s">
        <v>699</v>
      </c>
      <c r="E309" s="17" t="s">
        <v>788</v>
      </c>
      <c r="F309" s="17" t="s">
        <v>808</v>
      </c>
      <c r="G309" s="17" t="s">
        <v>929</v>
      </c>
      <c r="H309" s="17" t="s">
        <v>930</v>
      </c>
      <c r="I309" s="17" t="s">
        <v>611</v>
      </c>
      <c r="J309" s="17" t="s">
        <v>564</v>
      </c>
      <c r="K309" s="17" t="s">
        <v>565</v>
      </c>
      <c r="L309" s="17" t="s">
        <v>790</v>
      </c>
      <c r="M309" s="17" t="s">
        <v>917</v>
      </c>
      <c r="N309" s="17" t="s">
        <v>561</v>
      </c>
      <c r="O309" s="17" t="s">
        <v>301</v>
      </c>
      <c r="P309" s="17"/>
      <c r="Q309" s="17"/>
      <c r="R309" s="17"/>
      <c r="S309" s="17"/>
      <c r="T309" s="17"/>
      <c r="U309" s="17"/>
      <c r="V309" s="17"/>
      <c r="W309" s="17"/>
      <c r="X309" s="17"/>
      <c r="Y309" s="17">
        <v>829</v>
      </c>
    </row>
    <row r="310" spans="1:25">
      <c r="A310" s="17" t="s">
        <v>932</v>
      </c>
      <c r="B310" s="17" t="s">
        <v>928</v>
      </c>
      <c r="C310" s="17" t="s">
        <v>52</v>
      </c>
      <c r="D310" s="17" t="s">
        <v>696</v>
      </c>
      <c r="E310" s="17" t="s">
        <v>788</v>
      </c>
      <c r="F310" s="17" t="s">
        <v>808</v>
      </c>
      <c r="G310" s="17" t="s">
        <v>929</v>
      </c>
      <c r="H310" s="17" t="s">
        <v>933</v>
      </c>
      <c r="I310" s="17" t="s">
        <v>934</v>
      </c>
      <c r="J310" s="17" t="s">
        <v>561</v>
      </c>
      <c r="K310" s="17" t="s">
        <v>565</v>
      </c>
      <c r="L310" s="17" t="s">
        <v>935</v>
      </c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>
        <v>699</v>
      </c>
    </row>
    <row r="311" spans="1:25">
      <c r="A311" s="17" t="s">
        <v>936</v>
      </c>
      <c r="B311" s="17" t="s">
        <v>928</v>
      </c>
      <c r="C311" s="17" t="s">
        <v>52</v>
      </c>
      <c r="D311" s="17" t="s">
        <v>699</v>
      </c>
      <c r="E311" s="17" t="s">
        <v>788</v>
      </c>
      <c r="F311" s="17" t="s">
        <v>808</v>
      </c>
      <c r="G311" s="17" t="s">
        <v>929</v>
      </c>
      <c r="H311" s="17" t="s">
        <v>933</v>
      </c>
      <c r="I311" s="17" t="s">
        <v>934</v>
      </c>
      <c r="J311" s="17" t="s">
        <v>561</v>
      </c>
      <c r="K311" s="17" t="s">
        <v>565</v>
      </c>
      <c r="L311" s="17" t="s">
        <v>935</v>
      </c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>
        <v>649</v>
      </c>
    </row>
    <row r="312" spans="1:25">
      <c r="A312" s="17" t="s">
        <v>955</v>
      </c>
      <c r="B312" s="17" t="s">
        <v>786</v>
      </c>
      <c r="C312" s="17" t="s">
        <v>52</v>
      </c>
      <c r="D312" s="17" t="s">
        <v>696</v>
      </c>
      <c r="E312" s="17" t="s">
        <v>788</v>
      </c>
      <c r="F312" s="17" t="s">
        <v>808</v>
      </c>
      <c r="G312" s="17" t="s">
        <v>807</v>
      </c>
      <c r="H312" s="17" t="s">
        <v>650</v>
      </c>
      <c r="I312" s="17" t="s">
        <v>564</v>
      </c>
      <c r="J312" s="17" t="s">
        <v>565</v>
      </c>
      <c r="K312" s="17" t="s">
        <v>790</v>
      </c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>
        <v>979</v>
      </c>
    </row>
    <row r="313" spans="1:25">
      <c r="A313" s="17" t="s">
        <v>956</v>
      </c>
      <c r="B313" s="17" t="s">
        <v>919</v>
      </c>
      <c r="C313" s="17" t="s">
        <v>52</v>
      </c>
      <c r="D313" s="17" t="s">
        <v>696</v>
      </c>
      <c r="E313" s="17" t="s">
        <v>788</v>
      </c>
      <c r="F313" s="17" t="s">
        <v>808</v>
      </c>
      <c r="G313" s="17" t="s">
        <v>920</v>
      </c>
      <c r="H313" s="17" t="s">
        <v>564</v>
      </c>
      <c r="I313" s="17" t="s">
        <v>565</v>
      </c>
      <c r="J313" s="17" t="s">
        <v>790</v>
      </c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>
        <v>929</v>
      </c>
    </row>
    <row r="314" spans="1:25">
      <c r="A314" s="17" t="s">
        <v>957</v>
      </c>
      <c r="B314" s="17" t="s">
        <v>928</v>
      </c>
      <c r="C314" s="17" t="s">
        <v>52</v>
      </c>
      <c r="D314" s="17" t="s">
        <v>696</v>
      </c>
      <c r="E314" s="17" t="s">
        <v>788</v>
      </c>
      <c r="F314" s="17" t="s">
        <v>808</v>
      </c>
      <c r="G314" s="17" t="s">
        <v>929</v>
      </c>
      <c r="H314" s="17" t="s">
        <v>564</v>
      </c>
      <c r="I314" s="17" t="s">
        <v>565</v>
      </c>
      <c r="J314" s="17" t="s">
        <v>790</v>
      </c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>
        <v>899</v>
      </c>
    </row>
    <row r="315" spans="1:25">
      <c r="A315" s="17" t="s">
        <v>944</v>
      </c>
      <c r="B315" s="17" t="s">
        <v>938</v>
      </c>
      <c r="C315" s="17" t="s">
        <v>306</v>
      </c>
      <c r="D315" s="17" t="s">
        <v>699</v>
      </c>
      <c r="E315" s="17" t="s">
        <v>940</v>
      </c>
      <c r="F315" s="17" t="s">
        <v>566</v>
      </c>
      <c r="G315" s="17" t="s">
        <v>941</v>
      </c>
      <c r="H315" s="17" t="s">
        <v>942</v>
      </c>
      <c r="I315" s="17" t="s">
        <v>788</v>
      </c>
      <c r="J315" s="17" t="s">
        <v>567</v>
      </c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>
        <v>439</v>
      </c>
    </row>
    <row r="316" spans="1:25">
      <c r="A316" s="17" t="s">
        <v>943</v>
      </c>
      <c r="B316" s="17" t="s">
        <v>938</v>
      </c>
      <c r="C316" s="17" t="s">
        <v>939</v>
      </c>
      <c r="D316" s="17" t="s">
        <v>696</v>
      </c>
      <c r="E316" s="17" t="s">
        <v>940</v>
      </c>
      <c r="F316" s="17" t="s">
        <v>566</v>
      </c>
      <c r="G316" s="17" t="s">
        <v>941</v>
      </c>
      <c r="H316" s="17" t="s">
        <v>942</v>
      </c>
      <c r="I316" s="17" t="s">
        <v>788</v>
      </c>
      <c r="J316" s="17" t="s">
        <v>567</v>
      </c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>
        <v>379</v>
      </c>
    </row>
    <row r="317" spans="1:25">
      <c r="A317" s="17" t="s">
        <v>937</v>
      </c>
      <c r="B317" s="17" t="s">
        <v>938</v>
      </c>
      <c r="C317" s="17" t="s">
        <v>939</v>
      </c>
      <c r="D317" s="17" t="s">
        <v>699</v>
      </c>
      <c r="E317" s="17" t="s">
        <v>940</v>
      </c>
      <c r="F317" s="17" t="s">
        <v>566</v>
      </c>
      <c r="G317" s="17" t="s">
        <v>941</v>
      </c>
      <c r="H317" s="17" t="s">
        <v>942</v>
      </c>
      <c r="I317" s="17" t="s">
        <v>788</v>
      </c>
      <c r="J317" s="17" t="s">
        <v>567</v>
      </c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>
        <v>349</v>
      </c>
    </row>
    <row r="318" spans="1:25">
      <c r="A318" s="17" t="s">
        <v>945</v>
      </c>
      <c r="B318" s="17" t="s">
        <v>946</v>
      </c>
      <c r="C318" s="17" t="s">
        <v>947</v>
      </c>
      <c r="D318" s="17" t="s">
        <v>699</v>
      </c>
      <c r="E318" s="17" t="s">
        <v>948</v>
      </c>
      <c r="F318" s="17" t="s">
        <v>949</v>
      </c>
      <c r="G318" s="17" t="s">
        <v>941</v>
      </c>
      <c r="H318" s="17" t="s">
        <v>942</v>
      </c>
      <c r="I318" s="17" t="s">
        <v>788</v>
      </c>
      <c r="J318" s="17" t="s">
        <v>567</v>
      </c>
      <c r="K318" s="17" t="s">
        <v>950</v>
      </c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>
        <v>449</v>
      </c>
    </row>
    <row r="319" spans="1:25">
      <c r="A319" s="17" t="s">
        <v>951</v>
      </c>
      <c r="B319" s="17" t="s">
        <v>946</v>
      </c>
      <c r="C319" s="17" t="s">
        <v>954</v>
      </c>
      <c r="D319" s="17" t="s">
        <v>699</v>
      </c>
      <c r="E319" s="17" t="s">
        <v>948</v>
      </c>
      <c r="F319" s="17" t="s">
        <v>949</v>
      </c>
      <c r="G319" s="17" t="s">
        <v>941</v>
      </c>
      <c r="H319" s="17" t="s">
        <v>942</v>
      </c>
      <c r="I319" s="17" t="s">
        <v>788</v>
      </c>
      <c r="J319" s="17" t="s">
        <v>567</v>
      </c>
      <c r="K319" s="17" t="s">
        <v>950</v>
      </c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>
        <v>469</v>
      </c>
    </row>
    <row r="320" spans="1:25">
      <c r="A320" s="17" t="s">
        <v>952</v>
      </c>
      <c r="B320" s="17" t="s">
        <v>946</v>
      </c>
      <c r="C320" s="17" t="s">
        <v>947</v>
      </c>
      <c r="D320" s="17" t="s">
        <v>696</v>
      </c>
      <c r="E320" s="17" t="s">
        <v>948</v>
      </c>
      <c r="F320" s="17" t="s">
        <v>949</v>
      </c>
      <c r="G320" s="17" t="s">
        <v>941</v>
      </c>
      <c r="H320" s="17" t="s">
        <v>942</v>
      </c>
      <c r="I320" s="17" t="s">
        <v>788</v>
      </c>
      <c r="J320" s="17" t="s">
        <v>567</v>
      </c>
      <c r="K320" s="17" t="s">
        <v>950</v>
      </c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>
        <v>479</v>
      </c>
    </row>
    <row r="321" spans="1:25">
      <c r="A321" s="17" t="s">
        <v>953</v>
      </c>
      <c r="B321" s="17" t="s">
        <v>946</v>
      </c>
      <c r="C321" s="17" t="s">
        <v>947</v>
      </c>
      <c r="D321" s="17" t="s">
        <v>701</v>
      </c>
      <c r="E321" s="17" t="s">
        <v>948</v>
      </c>
      <c r="F321" s="17" t="s">
        <v>949</v>
      </c>
      <c r="G321" s="17" t="s">
        <v>941</v>
      </c>
      <c r="H321" s="17" t="s">
        <v>942</v>
      </c>
      <c r="I321" s="17" t="s">
        <v>788</v>
      </c>
      <c r="J321" s="17" t="s">
        <v>567</v>
      </c>
      <c r="K321" s="17" t="s">
        <v>950</v>
      </c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>
        <v>539</v>
      </c>
    </row>
    <row r="322" spans="1:25">
      <c r="A322" s="17" t="s">
        <v>958</v>
      </c>
      <c r="B322" s="17" t="s">
        <v>959</v>
      </c>
      <c r="C322" s="17" t="s">
        <v>967</v>
      </c>
      <c r="D322" s="17" t="s">
        <v>963</v>
      </c>
      <c r="E322" s="17" t="s">
        <v>964</v>
      </c>
      <c r="F322" s="17" t="s">
        <v>965</v>
      </c>
      <c r="G322" s="17" t="s">
        <v>966</v>
      </c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>
        <v>229</v>
      </c>
    </row>
    <row r="323" spans="1:25">
      <c r="A323" s="17" t="s">
        <v>960</v>
      </c>
      <c r="B323" s="17" t="s">
        <v>959</v>
      </c>
      <c r="C323" s="17" t="s">
        <v>306</v>
      </c>
      <c r="D323" s="17" t="s">
        <v>963</v>
      </c>
      <c r="E323" s="17" t="s">
        <v>964</v>
      </c>
      <c r="F323" s="17" t="s">
        <v>965</v>
      </c>
      <c r="G323" s="17" t="s">
        <v>966</v>
      </c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>
        <v>229</v>
      </c>
    </row>
    <row r="324" spans="1:25">
      <c r="A324" s="17" t="s">
        <v>961</v>
      </c>
      <c r="B324" s="17" t="s">
        <v>962</v>
      </c>
      <c r="C324" s="17" t="s">
        <v>52</v>
      </c>
      <c r="D324" s="17" t="s">
        <v>963</v>
      </c>
      <c r="E324" s="17" t="s">
        <v>964</v>
      </c>
      <c r="F324" s="17" t="s">
        <v>968</v>
      </c>
      <c r="G324" s="17" t="s">
        <v>969</v>
      </c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>
        <v>199</v>
      </c>
    </row>
    <row r="325" spans="1:25">
      <c r="A325" s="17" t="s">
        <v>970</v>
      </c>
      <c r="B325" s="17" t="s">
        <v>973</v>
      </c>
      <c r="C325" s="17" t="s">
        <v>52</v>
      </c>
      <c r="D325" s="17" t="s">
        <v>974</v>
      </c>
      <c r="E325" s="17" t="s">
        <v>301</v>
      </c>
      <c r="F325" s="17" t="s">
        <v>975</v>
      </c>
      <c r="G325" s="17" t="s">
        <v>920</v>
      </c>
      <c r="H325" s="17" t="s">
        <v>976</v>
      </c>
      <c r="I325" s="17" t="s">
        <v>977</v>
      </c>
      <c r="J325" s="17" t="s">
        <v>978</v>
      </c>
      <c r="K325" s="17" t="s">
        <v>979</v>
      </c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>
        <v>359</v>
      </c>
    </row>
    <row r="326" spans="1:25">
      <c r="A326" s="17" t="s">
        <v>972</v>
      </c>
      <c r="B326" s="17" t="s">
        <v>973</v>
      </c>
      <c r="C326" s="17" t="s">
        <v>52</v>
      </c>
      <c r="D326" s="17" t="s">
        <v>980</v>
      </c>
      <c r="E326" s="17" t="s">
        <v>301</v>
      </c>
      <c r="F326" s="17" t="s">
        <v>975</v>
      </c>
      <c r="G326" s="17" t="s">
        <v>981</v>
      </c>
      <c r="H326" s="17" t="s">
        <v>982</v>
      </c>
      <c r="I326" s="17" t="s">
        <v>977</v>
      </c>
      <c r="J326" s="17" t="s">
        <v>978</v>
      </c>
      <c r="K326" s="17" t="s">
        <v>979</v>
      </c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>
        <v>309</v>
      </c>
    </row>
    <row r="327" spans="1:25">
      <c r="A327" s="17" t="s">
        <v>971</v>
      </c>
      <c r="B327" s="17" t="s">
        <v>973</v>
      </c>
      <c r="C327" s="17" t="s">
        <v>135</v>
      </c>
      <c r="D327" s="17" t="s">
        <v>980</v>
      </c>
      <c r="E327" s="17" t="s">
        <v>301</v>
      </c>
      <c r="F327" s="17" t="s">
        <v>975</v>
      </c>
      <c r="G327" s="17" t="s">
        <v>981</v>
      </c>
      <c r="H327" s="17" t="s">
        <v>982</v>
      </c>
      <c r="I327" s="17" t="s">
        <v>977</v>
      </c>
      <c r="J327" s="17" t="s">
        <v>978</v>
      </c>
      <c r="K327" s="17" t="s">
        <v>979</v>
      </c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>
        <v>319</v>
      </c>
    </row>
    <row r="328" spans="1:25">
      <c r="A328" s="17" t="s">
        <v>983</v>
      </c>
      <c r="B328" s="17" t="s">
        <v>987</v>
      </c>
      <c r="C328" s="17" t="s">
        <v>273</v>
      </c>
      <c r="D328" s="17" t="s">
        <v>988</v>
      </c>
      <c r="E328" s="17" t="s">
        <v>990</v>
      </c>
      <c r="F328" s="17" t="s">
        <v>991</v>
      </c>
      <c r="G328" s="17" t="s">
        <v>992</v>
      </c>
      <c r="H328" s="17" t="s">
        <v>993</v>
      </c>
      <c r="I328" s="17" t="s">
        <v>994</v>
      </c>
      <c r="J328" s="17" t="s">
        <v>995</v>
      </c>
      <c r="K328" s="17" t="s">
        <v>996</v>
      </c>
      <c r="L328" s="17" t="s">
        <v>997</v>
      </c>
      <c r="M328" s="17" t="s">
        <v>998</v>
      </c>
      <c r="N328" s="17" t="s">
        <v>999</v>
      </c>
      <c r="O328" s="17" t="s">
        <v>1000</v>
      </c>
      <c r="P328" s="17"/>
      <c r="Q328" s="17"/>
      <c r="R328" s="17"/>
      <c r="S328" s="17"/>
      <c r="T328" s="17"/>
      <c r="U328" s="17"/>
      <c r="V328" s="17"/>
      <c r="W328" s="17"/>
      <c r="X328" s="17"/>
      <c r="Y328" s="17">
        <v>329</v>
      </c>
    </row>
    <row r="329" spans="1:25">
      <c r="A329" s="17" t="s">
        <v>984</v>
      </c>
      <c r="B329" s="17" t="s">
        <v>987</v>
      </c>
      <c r="C329" s="17" t="s">
        <v>52</v>
      </c>
      <c r="D329" s="17" t="s">
        <v>988</v>
      </c>
      <c r="E329" s="17" t="s">
        <v>990</v>
      </c>
      <c r="F329" s="17" t="s">
        <v>991</v>
      </c>
      <c r="G329" s="17" t="s">
        <v>992</v>
      </c>
      <c r="H329" s="17" t="s">
        <v>993</v>
      </c>
      <c r="I329" s="17" t="s">
        <v>994</v>
      </c>
      <c r="J329" s="17" t="s">
        <v>995</v>
      </c>
      <c r="K329" s="17" t="s">
        <v>996</v>
      </c>
      <c r="L329" s="17" t="s">
        <v>997</v>
      </c>
      <c r="M329" s="17" t="s">
        <v>998</v>
      </c>
      <c r="N329" s="17" t="s">
        <v>999</v>
      </c>
      <c r="O329" s="17" t="s">
        <v>1000</v>
      </c>
      <c r="P329" s="17"/>
      <c r="Q329" s="17"/>
      <c r="R329" s="17"/>
      <c r="S329" s="17"/>
      <c r="T329" s="17"/>
      <c r="U329" s="17"/>
      <c r="V329" s="17"/>
      <c r="W329" s="17"/>
      <c r="X329" s="17"/>
      <c r="Y329" s="17">
        <v>299</v>
      </c>
    </row>
    <row r="330" spans="1:25">
      <c r="A330" s="17" t="s">
        <v>985</v>
      </c>
      <c r="B330" s="17" t="s">
        <v>987</v>
      </c>
      <c r="C330" s="17" t="s">
        <v>273</v>
      </c>
      <c r="D330" s="17" t="s">
        <v>988</v>
      </c>
      <c r="E330" s="17" t="s">
        <v>990</v>
      </c>
      <c r="F330" s="17" t="s">
        <v>1001</v>
      </c>
      <c r="G330" s="17" t="s">
        <v>573</v>
      </c>
      <c r="H330" s="17" t="s">
        <v>997</v>
      </c>
      <c r="I330" s="17" t="s">
        <v>998</v>
      </c>
      <c r="J330" s="17" t="s">
        <v>1002</v>
      </c>
      <c r="L330" s="17"/>
      <c r="M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>
        <v>239</v>
      </c>
    </row>
    <row r="331" spans="1:25">
      <c r="A331" s="17" t="s">
        <v>986</v>
      </c>
      <c r="B331" s="17" t="s">
        <v>987</v>
      </c>
      <c r="C331" s="17" t="s">
        <v>52</v>
      </c>
      <c r="D331" s="17" t="s">
        <v>988</v>
      </c>
      <c r="E331" s="17" t="s">
        <v>990</v>
      </c>
      <c r="F331" s="17" t="s">
        <v>1001</v>
      </c>
      <c r="G331" s="17" t="s">
        <v>573</v>
      </c>
      <c r="H331" s="17" t="s">
        <v>997</v>
      </c>
      <c r="I331" s="17" t="s">
        <v>998</v>
      </c>
      <c r="J331" s="17" t="s">
        <v>1002</v>
      </c>
      <c r="L331" s="17"/>
      <c r="M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>
        <v>209</v>
      </c>
    </row>
    <row r="332" spans="1:25">
      <c r="A332" s="17" t="s">
        <v>989</v>
      </c>
      <c r="B332" s="17" t="s">
        <v>987</v>
      </c>
      <c r="C332" s="17" t="s">
        <v>273</v>
      </c>
      <c r="D332" s="17" t="s">
        <v>988</v>
      </c>
      <c r="E332" s="17" t="s">
        <v>990</v>
      </c>
      <c r="F332" s="17" t="s">
        <v>992</v>
      </c>
      <c r="G332" s="17" t="s">
        <v>573</v>
      </c>
      <c r="H332" s="17" t="s">
        <v>1003</v>
      </c>
      <c r="I332" s="17" t="s">
        <v>997</v>
      </c>
      <c r="J332" s="17" t="s">
        <v>998</v>
      </c>
      <c r="K332" s="17" t="s">
        <v>1002</v>
      </c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>
        <v>239</v>
      </c>
    </row>
    <row r="333" spans="1:25">
      <c r="A333" s="17" t="s">
        <v>1031</v>
      </c>
      <c r="B333" s="17" t="s">
        <v>1028</v>
      </c>
      <c r="C333" s="17" t="s">
        <v>1004</v>
      </c>
      <c r="D333" s="20" t="s">
        <v>1005</v>
      </c>
      <c r="E333" s="17" t="s">
        <v>1006</v>
      </c>
      <c r="F333" s="17" t="s">
        <v>1007</v>
      </c>
      <c r="G333" s="17" t="s">
        <v>1008</v>
      </c>
      <c r="H333" s="17" t="s">
        <v>1009</v>
      </c>
      <c r="I333" s="17" t="s">
        <v>1010</v>
      </c>
      <c r="J333" s="17" t="s">
        <v>1011</v>
      </c>
      <c r="K333" s="17" t="s">
        <v>1012</v>
      </c>
      <c r="L333" s="17" t="s">
        <v>1013</v>
      </c>
      <c r="M333" s="17" t="s">
        <v>1014</v>
      </c>
      <c r="N333" s="17" t="s">
        <v>1015</v>
      </c>
      <c r="O333" s="17" t="s">
        <v>1016</v>
      </c>
      <c r="P333" s="17" t="s">
        <v>1018</v>
      </c>
      <c r="Q333" s="17" t="s">
        <v>1017</v>
      </c>
      <c r="R333" s="17" t="s">
        <v>1019</v>
      </c>
      <c r="S333" s="17" t="s">
        <v>1032</v>
      </c>
      <c r="T333" s="17" t="s">
        <v>1030</v>
      </c>
      <c r="U333" s="17"/>
      <c r="V333" s="17"/>
      <c r="W333" s="17"/>
      <c r="X333" s="17"/>
      <c r="Y333" s="17">
        <v>3819</v>
      </c>
    </row>
    <row r="334" spans="1:25">
      <c r="A334" s="17" t="s">
        <v>1042</v>
      </c>
      <c r="B334" s="17" t="s">
        <v>1027</v>
      </c>
      <c r="C334" s="17" t="s">
        <v>1020</v>
      </c>
      <c r="D334" s="20" t="s">
        <v>1005</v>
      </c>
      <c r="E334" s="17" t="s">
        <v>1006</v>
      </c>
      <c r="F334" s="17" t="s">
        <v>1008</v>
      </c>
      <c r="G334" s="17" t="s">
        <v>1009</v>
      </c>
      <c r="H334" s="17" t="s">
        <v>1021</v>
      </c>
      <c r="I334" s="17" t="s">
        <v>1010</v>
      </c>
      <c r="J334" s="17" t="s">
        <v>1022</v>
      </c>
      <c r="K334" s="17" t="s">
        <v>1012</v>
      </c>
      <c r="L334" s="17" t="s">
        <v>1013</v>
      </c>
      <c r="M334" s="17" t="s">
        <v>1016</v>
      </c>
      <c r="N334" s="17" t="s">
        <v>1018</v>
      </c>
      <c r="O334" s="17" t="s">
        <v>1017</v>
      </c>
      <c r="P334" s="17" t="s">
        <v>1023</v>
      </c>
      <c r="Q334" s="17" t="s">
        <v>1024</v>
      </c>
      <c r="R334" s="17" t="s">
        <v>1025</v>
      </c>
      <c r="S334" s="17" t="s">
        <v>1026</v>
      </c>
      <c r="T334" s="17" t="s">
        <v>1029</v>
      </c>
      <c r="U334" s="17"/>
      <c r="V334" s="17"/>
      <c r="W334" s="17"/>
      <c r="X334" s="17"/>
      <c r="Y334" s="17">
        <v>2639</v>
      </c>
    </row>
    <row r="335" spans="1:25">
      <c r="A335" s="17" t="s">
        <v>1039</v>
      </c>
      <c r="B335" s="17" t="s">
        <v>1027</v>
      </c>
      <c r="C335" s="17" t="s">
        <v>1020</v>
      </c>
      <c r="D335" s="20" t="s">
        <v>1005</v>
      </c>
      <c r="E335" s="17" t="s">
        <v>1006</v>
      </c>
      <c r="F335" s="17" t="s">
        <v>1008</v>
      </c>
      <c r="G335" s="17" t="s">
        <v>1009</v>
      </c>
      <c r="H335" s="17" t="s">
        <v>1021</v>
      </c>
      <c r="I335" s="17" t="s">
        <v>1010</v>
      </c>
      <c r="J335" s="17" t="s">
        <v>1011</v>
      </c>
      <c r="K335" s="17" t="s">
        <v>1012</v>
      </c>
      <c r="L335" s="17" t="s">
        <v>1013</v>
      </c>
      <c r="M335" s="17" t="s">
        <v>1014</v>
      </c>
      <c r="N335" s="17" t="s">
        <v>1016</v>
      </c>
      <c r="O335" s="17" t="s">
        <v>1018</v>
      </c>
      <c r="P335" s="17" t="s">
        <v>1017</v>
      </c>
      <c r="Q335" s="17" t="s">
        <v>1023</v>
      </c>
      <c r="R335" s="17" t="s">
        <v>1024</v>
      </c>
      <c r="S335" s="17" t="s">
        <v>1032</v>
      </c>
      <c r="T335" s="17" t="s">
        <v>1033</v>
      </c>
      <c r="U335" s="17" t="s">
        <v>1034</v>
      </c>
      <c r="V335" s="17"/>
      <c r="W335" s="17"/>
      <c r="X335" s="17"/>
      <c r="Y335" s="17">
        <v>4429</v>
      </c>
    </row>
    <row r="336" spans="1:25">
      <c r="A336" s="17" t="s">
        <v>1040</v>
      </c>
      <c r="B336" s="17" t="s">
        <v>1027</v>
      </c>
      <c r="C336" s="17" t="s">
        <v>1020</v>
      </c>
      <c r="D336" s="20" t="s">
        <v>1005</v>
      </c>
      <c r="E336" s="17" t="s">
        <v>1006</v>
      </c>
      <c r="F336" s="17" t="s">
        <v>1008</v>
      </c>
      <c r="G336" s="17" t="s">
        <v>1009</v>
      </c>
      <c r="H336" s="17" t="s">
        <v>1021</v>
      </c>
      <c r="I336" s="17" t="s">
        <v>1010</v>
      </c>
      <c r="J336" s="17" t="s">
        <v>1011</v>
      </c>
      <c r="K336" s="17" t="s">
        <v>1012</v>
      </c>
      <c r="L336" s="17" t="s">
        <v>1013</v>
      </c>
      <c r="M336" s="17" t="s">
        <v>1014</v>
      </c>
      <c r="N336" s="17" t="s">
        <v>1016</v>
      </c>
      <c r="O336" s="17" t="s">
        <v>1018</v>
      </c>
      <c r="P336" s="17" t="s">
        <v>1017</v>
      </c>
      <c r="Q336" s="17" t="s">
        <v>1023</v>
      </c>
      <c r="R336" s="17" t="s">
        <v>1024</v>
      </c>
      <c r="S336" s="17" t="s">
        <v>1032</v>
      </c>
      <c r="T336" s="17" t="s">
        <v>1033</v>
      </c>
      <c r="U336" s="17" t="s">
        <v>1030</v>
      </c>
      <c r="V336" s="17"/>
      <c r="W336" s="17"/>
      <c r="X336" s="17"/>
      <c r="Y336" s="17">
        <v>3739</v>
      </c>
    </row>
    <row r="337" spans="1:25">
      <c r="A337" s="17" t="s">
        <v>1041</v>
      </c>
      <c r="B337" s="17" t="s">
        <v>1027</v>
      </c>
      <c r="C337" s="17" t="s">
        <v>1020</v>
      </c>
      <c r="D337" s="20" t="s">
        <v>1005</v>
      </c>
      <c r="E337" s="17" t="s">
        <v>1006</v>
      </c>
      <c r="F337" s="17" t="s">
        <v>1008</v>
      </c>
      <c r="G337" s="17" t="s">
        <v>1009</v>
      </c>
      <c r="H337" s="17" t="s">
        <v>1021</v>
      </c>
      <c r="I337" s="17" t="s">
        <v>1010</v>
      </c>
      <c r="J337" s="17" t="s">
        <v>1011</v>
      </c>
      <c r="K337" s="17" t="s">
        <v>1012</v>
      </c>
      <c r="L337" s="17" t="s">
        <v>1013</v>
      </c>
      <c r="M337" s="17" t="s">
        <v>1014</v>
      </c>
      <c r="N337" s="17" t="s">
        <v>1016</v>
      </c>
      <c r="O337" s="17" t="s">
        <v>1018</v>
      </c>
      <c r="P337" s="17" t="s">
        <v>1017</v>
      </c>
      <c r="Q337" s="17" t="s">
        <v>1023</v>
      </c>
      <c r="R337" s="17" t="s">
        <v>1024</v>
      </c>
      <c r="S337" s="17" t="s">
        <v>1032</v>
      </c>
      <c r="T337" s="17" t="s">
        <v>1033</v>
      </c>
      <c r="U337" s="17" t="s">
        <v>1029</v>
      </c>
      <c r="V337" s="17"/>
      <c r="W337" s="17"/>
      <c r="X337" s="17"/>
      <c r="Y337" s="17">
        <v>2619</v>
      </c>
    </row>
    <row r="338" spans="1:25">
      <c r="A338" s="17" t="s">
        <v>1038</v>
      </c>
      <c r="B338" s="17" t="s">
        <v>1027</v>
      </c>
      <c r="C338" s="17" t="s">
        <v>1020</v>
      </c>
      <c r="D338" s="20" t="s">
        <v>1005</v>
      </c>
      <c r="E338" s="17" t="s">
        <v>1006</v>
      </c>
      <c r="F338" s="17" t="s">
        <v>1008</v>
      </c>
      <c r="G338" s="17" t="s">
        <v>1009</v>
      </c>
      <c r="H338" s="17" t="s">
        <v>1021</v>
      </c>
      <c r="I338" s="17" t="s">
        <v>1010</v>
      </c>
      <c r="J338" s="17" t="s">
        <v>1011</v>
      </c>
      <c r="K338" s="17" t="s">
        <v>1012</v>
      </c>
      <c r="L338" s="17" t="s">
        <v>1013</v>
      </c>
      <c r="M338" s="17" t="s">
        <v>1014</v>
      </c>
      <c r="N338" s="17" t="s">
        <v>1016</v>
      </c>
      <c r="O338" s="17" t="s">
        <v>1018</v>
      </c>
      <c r="P338" s="17" t="s">
        <v>1017</v>
      </c>
      <c r="Q338" s="17" t="s">
        <v>1023</v>
      </c>
      <c r="R338" s="17" t="s">
        <v>1024</v>
      </c>
      <c r="S338" s="17" t="s">
        <v>1032</v>
      </c>
      <c r="T338" s="17" t="s">
        <v>1033</v>
      </c>
      <c r="U338" s="17" t="s">
        <v>1035</v>
      </c>
      <c r="V338" s="17"/>
      <c r="W338" s="17"/>
      <c r="X338" s="17"/>
      <c r="Y338" s="17">
        <v>2269</v>
      </c>
    </row>
    <row r="339" spans="1:25">
      <c r="A339" s="17" t="s">
        <v>1037</v>
      </c>
      <c r="B339" s="17" t="s">
        <v>1028</v>
      </c>
      <c r="C339" s="17" t="s">
        <v>1004</v>
      </c>
      <c r="D339" s="20" t="s">
        <v>1005</v>
      </c>
      <c r="E339" s="17" t="s">
        <v>1006</v>
      </c>
      <c r="F339" s="17" t="s">
        <v>1008</v>
      </c>
      <c r="G339" s="17" t="s">
        <v>1009</v>
      </c>
      <c r="H339" s="17" t="s">
        <v>1010</v>
      </c>
      <c r="I339" s="17" t="s">
        <v>1011</v>
      </c>
      <c r="J339" s="17" t="s">
        <v>997</v>
      </c>
      <c r="K339" s="17" t="s">
        <v>1012</v>
      </c>
      <c r="L339" s="17" t="s">
        <v>1013</v>
      </c>
      <c r="M339" s="17" t="s">
        <v>1014</v>
      </c>
      <c r="N339" s="17" t="s">
        <v>1016</v>
      </c>
      <c r="O339" s="17" t="s">
        <v>1018</v>
      </c>
      <c r="P339" s="17" t="s">
        <v>1017</v>
      </c>
      <c r="Q339" s="17" t="s">
        <v>1019</v>
      </c>
      <c r="R339" s="17" t="s">
        <v>1032</v>
      </c>
      <c r="S339" s="17" t="s">
        <v>1043</v>
      </c>
      <c r="T339" s="17" t="s">
        <v>1034</v>
      </c>
      <c r="V339" s="17"/>
      <c r="W339" s="17"/>
      <c r="X339" s="17"/>
      <c r="Y339" s="17">
        <v>4279</v>
      </c>
    </row>
    <row r="340" spans="1:25">
      <c r="A340" s="17" t="s">
        <v>1036</v>
      </c>
      <c r="B340" s="17" t="s">
        <v>1028</v>
      </c>
      <c r="C340" s="17" t="s">
        <v>1004</v>
      </c>
      <c r="D340" s="20" t="s">
        <v>1005</v>
      </c>
      <c r="E340" s="17" t="s">
        <v>1006</v>
      </c>
      <c r="F340" s="17" t="s">
        <v>1008</v>
      </c>
      <c r="G340" s="17" t="s">
        <v>1009</v>
      </c>
      <c r="H340" s="17" t="s">
        <v>1010</v>
      </c>
      <c r="I340" s="17" t="s">
        <v>1011</v>
      </c>
      <c r="J340" s="17" t="s">
        <v>997</v>
      </c>
      <c r="K340" s="17" t="s">
        <v>1012</v>
      </c>
      <c r="L340" s="17" t="s">
        <v>1013</v>
      </c>
      <c r="M340" s="17" t="s">
        <v>1014</v>
      </c>
      <c r="N340" s="17" t="s">
        <v>1016</v>
      </c>
      <c r="O340" s="17" t="s">
        <v>1018</v>
      </c>
      <c r="P340" s="17" t="s">
        <v>1017</v>
      </c>
      <c r="Q340" s="17" t="s">
        <v>1019</v>
      </c>
      <c r="R340" s="17" t="s">
        <v>1032</v>
      </c>
      <c r="S340" s="17" t="s">
        <v>1043</v>
      </c>
      <c r="T340" s="17" t="s">
        <v>1030</v>
      </c>
      <c r="V340" s="17"/>
      <c r="W340" s="17"/>
      <c r="X340" s="17"/>
      <c r="Y340" s="17">
        <v>3659</v>
      </c>
    </row>
    <row r="341" spans="1:25">
      <c r="A341" s="17" t="s">
        <v>1044</v>
      </c>
      <c r="B341" s="17" t="s">
        <v>1028</v>
      </c>
      <c r="C341" s="17" t="s">
        <v>1004</v>
      </c>
      <c r="D341" s="20" t="s">
        <v>1005</v>
      </c>
      <c r="E341" s="17" t="s">
        <v>1006</v>
      </c>
      <c r="F341" s="17" t="s">
        <v>1008</v>
      </c>
      <c r="G341" s="17" t="s">
        <v>1009</v>
      </c>
      <c r="H341" s="17" t="s">
        <v>1010</v>
      </c>
      <c r="I341" s="17" t="s">
        <v>1011</v>
      </c>
      <c r="J341" s="17" t="s">
        <v>997</v>
      </c>
      <c r="K341" s="17" t="s">
        <v>1012</v>
      </c>
      <c r="L341" s="17" t="s">
        <v>1013</v>
      </c>
      <c r="M341" s="17" t="s">
        <v>1014</v>
      </c>
      <c r="N341" s="17" t="s">
        <v>1016</v>
      </c>
      <c r="O341" s="17" t="s">
        <v>1018</v>
      </c>
      <c r="P341" s="17" t="s">
        <v>1017</v>
      </c>
      <c r="Q341" s="17" t="s">
        <v>1019</v>
      </c>
      <c r="R341" s="17" t="s">
        <v>1032</v>
      </c>
      <c r="S341" s="17" t="s">
        <v>1043</v>
      </c>
      <c r="T341" s="17" t="s">
        <v>1029</v>
      </c>
      <c r="V341" s="17"/>
      <c r="W341" s="17"/>
      <c r="X341" s="17"/>
      <c r="Y341" s="17">
        <v>2549</v>
      </c>
    </row>
    <row r="342" spans="1:25">
      <c r="A342" s="17" t="s">
        <v>1045</v>
      </c>
      <c r="B342" s="17" t="s">
        <v>1028</v>
      </c>
      <c r="C342" s="17" t="s">
        <v>1004</v>
      </c>
      <c r="D342" s="20" t="s">
        <v>1005</v>
      </c>
      <c r="E342" s="17" t="s">
        <v>1006</v>
      </c>
      <c r="F342" s="17" t="s">
        <v>1008</v>
      </c>
      <c r="G342" s="17" t="s">
        <v>1009</v>
      </c>
      <c r="H342" s="17" t="s">
        <v>1010</v>
      </c>
      <c r="I342" s="17" t="s">
        <v>1011</v>
      </c>
      <c r="J342" s="17" t="s">
        <v>997</v>
      </c>
      <c r="K342" s="17" t="s">
        <v>1012</v>
      </c>
      <c r="L342" s="17" t="s">
        <v>1013</v>
      </c>
      <c r="M342" s="17" t="s">
        <v>1014</v>
      </c>
      <c r="N342" s="17" t="s">
        <v>1016</v>
      </c>
      <c r="O342" s="17" t="s">
        <v>1018</v>
      </c>
      <c r="P342" s="17" t="s">
        <v>1017</v>
      </c>
      <c r="Q342" s="17" t="s">
        <v>1019</v>
      </c>
      <c r="R342" s="17" t="s">
        <v>1032</v>
      </c>
      <c r="S342" s="17" t="s">
        <v>1043</v>
      </c>
      <c r="T342" s="17" t="s">
        <v>1035</v>
      </c>
      <c r="V342" s="17"/>
      <c r="W342" s="17"/>
      <c r="X342" s="17"/>
      <c r="Y342" s="17">
        <v>2189</v>
      </c>
    </row>
    <row r="343" spans="1:25">
      <c r="A343" s="17" t="s">
        <v>1046</v>
      </c>
      <c r="B343" s="17" t="s">
        <v>1027</v>
      </c>
      <c r="C343" s="17" t="s">
        <v>1004</v>
      </c>
      <c r="D343" s="20" t="s">
        <v>1005</v>
      </c>
      <c r="E343" s="17" t="s">
        <v>1006</v>
      </c>
      <c r="F343" s="17" t="s">
        <v>1008</v>
      </c>
      <c r="G343" s="17" t="s">
        <v>1009</v>
      </c>
      <c r="H343" s="17" t="s">
        <v>1021</v>
      </c>
      <c r="I343" s="17" t="s">
        <v>1010</v>
      </c>
      <c r="J343" s="17" t="s">
        <v>1022</v>
      </c>
      <c r="K343" s="17" t="s">
        <v>1012</v>
      </c>
      <c r="L343" s="17" t="s">
        <v>1013</v>
      </c>
      <c r="M343" s="17" t="s">
        <v>1016</v>
      </c>
      <c r="N343" s="17" t="s">
        <v>1018</v>
      </c>
      <c r="O343" s="17" t="s">
        <v>1017</v>
      </c>
      <c r="P343" s="17" t="s">
        <v>1023</v>
      </c>
      <c r="Q343" s="17" t="s">
        <v>1024</v>
      </c>
      <c r="R343" s="17" t="s">
        <v>1025</v>
      </c>
      <c r="S343" s="17" t="s">
        <v>1026</v>
      </c>
      <c r="T343" s="17" t="s">
        <v>1034</v>
      </c>
      <c r="U343" s="17"/>
      <c r="V343" s="17"/>
      <c r="W343" s="17"/>
      <c r="X343" s="17"/>
      <c r="Y343" s="17">
        <v>3919</v>
      </c>
    </row>
    <row r="344" spans="1:25">
      <c r="A344" s="17" t="s">
        <v>1047</v>
      </c>
      <c r="B344" s="17" t="s">
        <v>1027</v>
      </c>
      <c r="C344" s="17" t="s">
        <v>1004</v>
      </c>
      <c r="D344" s="20" t="s">
        <v>1005</v>
      </c>
      <c r="E344" s="17" t="s">
        <v>1006</v>
      </c>
      <c r="F344" s="17" t="s">
        <v>1008</v>
      </c>
      <c r="G344" s="17" t="s">
        <v>1009</v>
      </c>
      <c r="H344" s="17" t="s">
        <v>1021</v>
      </c>
      <c r="I344" s="17" t="s">
        <v>1010</v>
      </c>
      <c r="J344" s="17" t="s">
        <v>1022</v>
      </c>
      <c r="K344" s="17" t="s">
        <v>1012</v>
      </c>
      <c r="L344" s="17" t="s">
        <v>1013</v>
      </c>
      <c r="M344" s="17" t="s">
        <v>1016</v>
      </c>
      <c r="N344" s="17" t="s">
        <v>1018</v>
      </c>
      <c r="O344" s="17" t="s">
        <v>1017</v>
      </c>
      <c r="P344" s="17" t="s">
        <v>1023</v>
      </c>
      <c r="Q344" s="17" t="s">
        <v>1024</v>
      </c>
      <c r="R344" s="17" t="s">
        <v>1025</v>
      </c>
      <c r="S344" s="17" t="s">
        <v>1026</v>
      </c>
      <c r="T344" s="17" t="s">
        <v>1030</v>
      </c>
      <c r="U344" s="17"/>
      <c r="V344" s="17"/>
      <c r="W344" s="17"/>
      <c r="X344" s="17"/>
      <c r="Y344" s="17">
        <v>3369</v>
      </c>
    </row>
    <row r="345" spans="1:25">
      <c r="A345" s="17" t="s">
        <v>1048</v>
      </c>
      <c r="B345" s="17" t="s">
        <v>1027</v>
      </c>
      <c r="C345" s="17" t="s">
        <v>1004</v>
      </c>
      <c r="D345" s="20" t="s">
        <v>1005</v>
      </c>
      <c r="E345" s="17" t="s">
        <v>1006</v>
      </c>
      <c r="F345" s="17" t="s">
        <v>1008</v>
      </c>
      <c r="G345" s="17" t="s">
        <v>1009</v>
      </c>
      <c r="H345" s="17" t="s">
        <v>1021</v>
      </c>
      <c r="I345" s="17" t="s">
        <v>1010</v>
      </c>
      <c r="J345" s="17" t="s">
        <v>1022</v>
      </c>
      <c r="K345" s="17" t="s">
        <v>1012</v>
      </c>
      <c r="L345" s="17" t="s">
        <v>1013</v>
      </c>
      <c r="M345" s="17" t="s">
        <v>1016</v>
      </c>
      <c r="N345" s="17" t="s">
        <v>1018</v>
      </c>
      <c r="O345" s="17" t="s">
        <v>1017</v>
      </c>
      <c r="P345" s="17" t="s">
        <v>1023</v>
      </c>
      <c r="Q345" s="17" t="s">
        <v>1024</v>
      </c>
      <c r="R345" s="17" t="s">
        <v>1025</v>
      </c>
      <c r="S345" s="17" t="s">
        <v>1026</v>
      </c>
      <c r="T345" s="17" t="s">
        <v>1029</v>
      </c>
      <c r="U345" s="17"/>
      <c r="V345" s="17"/>
      <c r="W345" s="17"/>
      <c r="X345" s="17"/>
      <c r="Y345" s="17">
        <v>2349</v>
      </c>
    </row>
    <row r="346" spans="1:25">
      <c r="A346" s="17" t="s">
        <v>1049</v>
      </c>
      <c r="B346" s="17" t="s">
        <v>1027</v>
      </c>
      <c r="C346" s="17" t="s">
        <v>1004</v>
      </c>
      <c r="D346" s="20" t="s">
        <v>1005</v>
      </c>
      <c r="E346" s="17" t="s">
        <v>1006</v>
      </c>
      <c r="F346" s="17" t="s">
        <v>1008</v>
      </c>
      <c r="G346" s="17" t="s">
        <v>1009</v>
      </c>
      <c r="H346" s="17" t="s">
        <v>1021</v>
      </c>
      <c r="I346" s="17" t="s">
        <v>1010</v>
      </c>
      <c r="J346" s="17" t="s">
        <v>1022</v>
      </c>
      <c r="K346" s="17" t="s">
        <v>1012</v>
      </c>
      <c r="L346" s="17" t="s">
        <v>1013</v>
      </c>
      <c r="M346" s="17" t="s">
        <v>1016</v>
      </c>
      <c r="N346" s="17" t="s">
        <v>1018</v>
      </c>
      <c r="O346" s="17" t="s">
        <v>1017</v>
      </c>
      <c r="P346" s="17" t="s">
        <v>1023</v>
      </c>
      <c r="Q346" s="17" t="s">
        <v>1024</v>
      </c>
      <c r="R346" s="17" t="s">
        <v>1025</v>
      </c>
      <c r="S346" s="17" t="s">
        <v>1026</v>
      </c>
      <c r="T346" s="17" t="s">
        <v>1035</v>
      </c>
      <c r="U346" s="17"/>
      <c r="V346" s="17"/>
      <c r="W346" s="17"/>
      <c r="X346" s="17"/>
      <c r="Y346" s="17">
        <v>2119</v>
      </c>
    </row>
    <row r="347" spans="1:25">
      <c r="A347" s="17" t="s">
        <v>1050</v>
      </c>
      <c r="B347" s="17" t="s">
        <v>1027</v>
      </c>
      <c r="C347" s="17" t="s">
        <v>1054</v>
      </c>
      <c r="D347" s="20" t="s">
        <v>1005</v>
      </c>
      <c r="E347" s="17" t="s">
        <v>1006</v>
      </c>
      <c r="F347" s="17" t="s">
        <v>1008</v>
      </c>
      <c r="G347" s="17" t="s">
        <v>1009</v>
      </c>
      <c r="H347" s="17" t="s">
        <v>1021</v>
      </c>
      <c r="I347" s="17" t="s">
        <v>1010</v>
      </c>
      <c r="J347" s="17" t="s">
        <v>1022</v>
      </c>
      <c r="K347" s="17" t="s">
        <v>1012</v>
      </c>
      <c r="L347" s="17" t="s">
        <v>1013</v>
      </c>
      <c r="M347" s="17" t="s">
        <v>1016</v>
      </c>
      <c r="N347" s="17" t="s">
        <v>1018</v>
      </c>
      <c r="O347" s="17" t="s">
        <v>1017</v>
      </c>
      <c r="P347" s="17" t="s">
        <v>1023</v>
      </c>
      <c r="Q347" s="17" t="s">
        <v>1024</v>
      </c>
      <c r="R347" s="17" t="s">
        <v>1019</v>
      </c>
      <c r="S347" s="17" t="s">
        <v>1032</v>
      </c>
      <c r="T347" s="17" t="s">
        <v>1034</v>
      </c>
      <c r="U347" s="17"/>
      <c r="V347" s="17"/>
      <c r="W347" s="17"/>
      <c r="X347" s="17"/>
      <c r="Y347" s="17">
        <v>3719</v>
      </c>
    </row>
    <row r="348" spans="1:25">
      <c r="A348" s="17" t="s">
        <v>1051</v>
      </c>
      <c r="B348" s="17" t="s">
        <v>1027</v>
      </c>
      <c r="C348" s="17" t="s">
        <v>1054</v>
      </c>
      <c r="D348" s="20" t="s">
        <v>1005</v>
      </c>
      <c r="E348" s="17" t="s">
        <v>1006</v>
      </c>
      <c r="F348" s="17" t="s">
        <v>1008</v>
      </c>
      <c r="G348" s="17" t="s">
        <v>1009</v>
      </c>
      <c r="H348" s="17" t="s">
        <v>1021</v>
      </c>
      <c r="I348" s="17" t="s">
        <v>1010</v>
      </c>
      <c r="J348" s="17" t="s">
        <v>1022</v>
      </c>
      <c r="K348" s="17" t="s">
        <v>1012</v>
      </c>
      <c r="L348" s="17" t="s">
        <v>1013</v>
      </c>
      <c r="M348" s="17" t="s">
        <v>1016</v>
      </c>
      <c r="N348" s="17" t="s">
        <v>1018</v>
      </c>
      <c r="O348" s="17" t="s">
        <v>1017</v>
      </c>
      <c r="P348" s="17" t="s">
        <v>1023</v>
      </c>
      <c r="Q348" s="17" t="s">
        <v>1024</v>
      </c>
      <c r="R348" s="17" t="s">
        <v>1019</v>
      </c>
      <c r="S348" s="17" t="s">
        <v>1032</v>
      </c>
      <c r="T348" s="17" t="s">
        <v>1030</v>
      </c>
      <c r="U348" s="17"/>
      <c r="V348" s="17"/>
      <c r="W348" s="17"/>
      <c r="X348" s="17"/>
      <c r="Y348" s="17">
        <v>3169</v>
      </c>
    </row>
    <row r="349" spans="1:25">
      <c r="A349" s="17" t="s">
        <v>1052</v>
      </c>
      <c r="B349" s="17" t="s">
        <v>1027</v>
      </c>
      <c r="C349" s="17" t="s">
        <v>1054</v>
      </c>
      <c r="D349" s="20" t="s">
        <v>1005</v>
      </c>
      <c r="E349" s="17" t="s">
        <v>1006</v>
      </c>
      <c r="F349" s="17" t="s">
        <v>1008</v>
      </c>
      <c r="G349" s="17" t="s">
        <v>1009</v>
      </c>
      <c r="H349" s="17" t="s">
        <v>1021</v>
      </c>
      <c r="I349" s="17" t="s">
        <v>1010</v>
      </c>
      <c r="J349" s="17" t="s">
        <v>1022</v>
      </c>
      <c r="K349" s="17" t="s">
        <v>1012</v>
      </c>
      <c r="L349" s="17" t="s">
        <v>1013</v>
      </c>
      <c r="M349" s="17" t="s">
        <v>1016</v>
      </c>
      <c r="N349" s="17" t="s">
        <v>1018</v>
      </c>
      <c r="O349" s="17" t="s">
        <v>1017</v>
      </c>
      <c r="P349" s="17" t="s">
        <v>1023</v>
      </c>
      <c r="Q349" s="17" t="s">
        <v>1024</v>
      </c>
      <c r="R349" s="17" t="s">
        <v>1019</v>
      </c>
      <c r="S349" s="17" t="s">
        <v>1032</v>
      </c>
      <c r="T349" s="17" t="s">
        <v>1029</v>
      </c>
      <c r="U349" s="17"/>
      <c r="V349" s="17"/>
      <c r="W349" s="17"/>
      <c r="X349" s="17"/>
      <c r="Y349" s="17">
        <v>2169</v>
      </c>
    </row>
    <row r="350" spans="1:25">
      <c r="A350" s="17" t="s">
        <v>1053</v>
      </c>
      <c r="B350" s="17" t="s">
        <v>1027</v>
      </c>
      <c r="C350" s="17" t="s">
        <v>1054</v>
      </c>
      <c r="D350" s="20" t="s">
        <v>1005</v>
      </c>
      <c r="E350" s="17" t="s">
        <v>1006</v>
      </c>
      <c r="F350" s="17" t="s">
        <v>1008</v>
      </c>
      <c r="G350" s="17" t="s">
        <v>1009</v>
      </c>
      <c r="H350" s="17" t="s">
        <v>1021</v>
      </c>
      <c r="I350" s="17" t="s">
        <v>1010</v>
      </c>
      <c r="J350" s="17" t="s">
        <v>1022</v>
      </c>
      <c r="K350" s="17" t="s">
        <v>1012</v>
      </c>
      <c r="L350" s="17" t="s">
        <v>1013</v>
      </c>
      <c r="M350" s="17" t="s">
        <v>1016</v>
      </c>
      <c r="N350" s="17" t="s">
        <v>1018</v>
      </c>
      <c r="O350" s="17" t="s">
        <v>1017</v>
      </c>
      <c r="P350" s="17" t="s">
        <v>1023</v>
      </c>
      <c r="Q350" s="17" t="s">
        <v>1024</v>
      </c>
      <c r="R350" s="17" t="s">
        <v>1019</v>
      </c>
      <c r="S350" s="17" t="s">
        <v>1032</v>
      </c>
      <c r="T350" s="17" t="s">
        <v>1035</v>
      </c>
      <c r="U350" s="17"/>
      <c r="V350" s="17"/>
      <c r="W350" s="17"/>
      <c r="X350" s="17"/>
      <c r="Y350" s="17">
        <v>1969</v>
      </c>
    </row>
    <row r="351" spans="1:25">
      <c r="A351" s="17" t="s">
        <v>1055</v>
      </c>
      <c r="B351" s="17" t="s">
        <v>1027</v>
      </c>
      <c r="C351" s="17" t="s">
        <v>1004</v>
      </c>
      <c r="D351" s="20" t="s">
        <v>1005</v>
      </c>
      <c r="E351" s="17" t="s">
        <v>1006</v>
      </c>
      <c r="F351" s="17" t="s">
        <v>1008</v>
      </c>
      <c r="G351" s="17" t="s">
        <v>1009</v>
      </c>
      <c r="H351" s="17" t="s">
        <v>1010</v>
      </c>
      <c r="I351" s="17" t="s">
        <v>1011</v>
      </c>
      <c r="J351" s="17" t="s">
        <v>997</v>
      </c>
      <c r="K351" s="17" t="s">
        <v>1012</v>
      </c>
      <c r="L351" s="17" t="s">
        <v>1013</v>
      </c>
      <c r="M351" s="17" t="s">
        <v>1014</v>
      </c>
      <c r="N351" s="17" t="s">
        <v>1016</v>
      </c>
      <c r="O351" s="17" t="s">
        <v>1018</v>
      </c>
      <c r="P351" s="17" t="s">
        <v>1017</v>
      </c>
      <c r="Q351" s="17" t="s">
        <v>1059</v>
      </c>
      <c r="R351" s="17" t="s">
        <v>1032</v>
      </c>
      <c r="S351" s="17" t="s">
        <v>1043</v>
      </c>
      <c r="T351" s="17" t="s">
        <v>1034</v>
      </c>
      <c r="U351" s="17"/>
      <c r="V351" s="17"/>
      <c r="W351" s="17"/>
      <c r="X351" s="17"/>
      <c r="Y351" s="17">
        <v>3739</v>
      </c>
    </row>
    <row r="352" spans="1:25">
      <c r="A352" s="17" t="s">
        <v>1056</v>
      </c>
      <c r="B352" s="17" t="s">
        <v>1027</v>
      </c>
      <c r="C352" s="17" t="s">
        <v>1004</v>
      </c>
      <c r="D352" s="20" t="s">
        <v>1005</v>
      </c>
      <c r="E352" s="17" t="s">
        <v>1006</v>
      </c>
      <c r="F352" s="17" t="s">
        <v>1008</v>
      </c>
      <c r="G352" s="17" t="s">
        <v>1009</v>
      </c>
      <c r="H352" s="17" t="s">
        <v>1010</v>
      </c>
      <c r="I352" s="17" t="s">
        <v>1011</v>
      </c>
      <c r="J352" s="17" t="s">
        <v>997</v>
      </c>
      <c r="K352" s="17" t="s">
        <v>1012</v>
      </c>
      <c r="L352" s="17" t="s">
        <v>1013</v>
      </c>
      <c r="M352" s="17" t="s">
        <v>1014</v>
      </c>
      <c r="N352" s="17" t="s">
        <v>1016</v>
      </c>
      <c r="O352" s="17" t="s">
        <v>1018</v>
      </c>
      <c r="P352" s="17" t="s">
        <v>1017</v>
      </c>
      <c r="Q352" s="17" t="s">
        <v>1059</v>
      </c>
      <c r="R352" s="17" t="s">
        <v>1032</v>
      </c>
      <c r="S352" s="17" t="s">
        <v>1043</v>
      </c>
      <c r="T352" s="17" t="s">
        <v>1030</v>
      </c>
      <c r="U352" s="17"/>
      <c r="V352" s="17"/>
      <c r="W352" s="17"/>
      <c r="X352" s="17"/>
      <c r="Y352" s="17">
        <v>3199</v>
      </c>
    </row>
    <row r="353" spans="1:25">
      <c r="A353" s="17" t="s">
        <v>1057</v>
      </c>
      <c r="B353" s="17" t="s">
        <v>1027</v>
      </c>
      <c r="C353" s="17" t="s">
        <v>1004</v>
      </c>
      <c r="D353" s="20" t="s">
        <v>1005</v>
      </c>
      <c r="E353" s="17" t="s">
        <v>1006</v>
      </c>
      <c r="F353" s="17" t="s">
        <v>1008</v>
      </c>
      <c r="G353" s="17" t="s">
        <v>1009</v>
      </c>
      <c r="H353" s="17" t="s">
        <v>1010</v>
      </c>
      <c r="I353" s="17" t="s">
        <v>1011</v>
      </c>
      <c r="J353" s="17" t="s">
        <v>997</v>
      </c>
      <c r="K353" s="17" t="s">
        <v>1012</v>
      </c>
      <c r="L353" s="17" t="s">
        <v>1013</v>
      </c>
      <c r="M353" s="17" t="s">
        <v>1014</v>
      </c>
      <c r="N353" s="17" t="s">
        <v>1016</v>
      </c>
      <c r="O353" s="17" t="s">
        <v>1018</v>
      </c>
      <c r="P353" s="17" t="s">
        <v>1017</v>
      </c>
      <c r="Q353" s="17" t="s">
        <v>1059</v>
      </c>
      <c r="R353" s="17" t="s">
        <v>1032</v>
      </c>
      <c r="S353" s="17" t="s">
        <v>1043</v>
      </c>
      <c r="T353" s="17" t="s">
        <v>1029</v>
      </c>
      <c r="U353" s="17"/>
      <c r="V353" s="17"/>
      <c r="W353" s="17"/>
      <c r="X353" s="17"/>
      <c r="Y353" s="17">
        <v>2249</v>
      </c>
    </row>
    <row r="354" spans="1:25">
      <c r="A354" s="17" t="s">
        <v>1058</v>
      </c>
      <c r="B354" s="17" t="s">
        <v>1027</v>
      </c>
      <c r="C354" s="17" t="s">
        <v>1004</v>
      </c>
      <c r="D354" s="20" t="s">
        <v>1005</v>
      </c>
      <c r="E354" s="17" t="s">
        <v>1006</v>
      </c>
      <c r="F354" s="17" t="s">
        <v>1008</v>
      </c>
      <c r="G354" s="17" t="s">
        <v>1009</v>
      </c>
      <c r="H354" s="17" t="s">
        <v>1010</v>
      </c>
      <c r="I354" s="17" t="s">
        <v>1011</v>
      </c>
      <c r="J354" s="17" t="s">
        <v>997</v>
      </c>
      <c r="K354" s="17" t="s">
        <v>1012</v>
      </c>
      <c r="L354" s="17" t="s">
        <v>1013</v>
      </c>
      <c r="M354" s="17" t="s">
        <v>1014</v>
      </c>
      <c r="N354" s="17" t="s">
        <v>1016</v>
      </c>
      <c r="O354" s="17" t="s">
        <v>1018</v>
      </c>
      <c r="P354" s="17" t="s">
        <v>1017</v>
      </c>
      <c r="Q354" s="17" t="s">
        <v>1059</v>
      </c>
      <c r="R354" s="17" t="s">
        <v>1032</v>
      </c>
      <c r="S354" s="17" t="s">
        <v>1043</v>
      </c>
      <c r="T354" s="17" t="s">
        <v>1035</v>
      </c>
      <c r="U354" s="17"/>
      <c r="V354" s="17"/>
      <c r="W354" s="17"/>
      <c r="X354" s="17"/>
      <c r="Y354" s="17">
        <v>2019</v>
      </c>
    </row>
    <row r="355" spans="1:25">
      <c r="A355" s="17" t="s">
        <v>1062</v>
      </c>
      <c r="B355" s="17" t="s">
        <v>1027</v>
      </c>
      <c r="C355" s="17" t="s">
        <v>1054</v>
      </c>
      <c r="D355" s="20" t="s">
        <v>1005</v>
      </c>
      <c r="E355" s="17" t="s">
        <v>1006</v>
      </c>
      <c r="F355" s="17" t="s">
        <v>1008</v>
      </c>
      <c r="G355" s="17" t="s">
        <v>1009</v>
      </c>
      <c r="H355" s="17" t="s">
        <v>1010</v>
      </c>
      <c r="I355" s="17" t="s">
        <v>1022</v>
      </c>
      <c r="J355" s="17" t="s">
        <v>997</v>
      </c>
      <c r="K355" s="17" t="s">
        <v>1012</v>
      </c>
      <c r="L355" s="17" t="s">
        <v>1013</v>
      </c>
      <c r="M355" s="17" t="s">
        <v>1060</v>
      </c>
      <c r="N355" s="17" t="s">
        <v>1016</v>
      </c>
      <c r="O355" s="17" t="s">
        <v>1018</v>
      </c>
      <c r="P355" s="17" t="s">
        <v>1061</v>
      </c>
      <c r="Q355" s="17" t="s">
        <v>1059</v>
      </c>
      <c r="R355" s="17" t="s">
        <v>1032</v>
      </c>
      <c r="S355" s="17" t="s">
        <v>1043</v>
      </c>
      <c r="T355" s="17" t="s">
        <v>1015</v>
      </c>
      <c r="U355" s="17" t="s">
        <v>1034</v>
      </c>
      <c r="V355" s="17"/>
      <c r="W355" s="17"/>
      <c r="X355" s="17"/>
      <c r="Y355" s="17">
        <v>3319</v>
      </c>
    </row>
    <row r="356" spans="1:25">
      <c r="A356" s="17" t="s">
        <v>1063</v>
      </c>
      <c r="B356" s="17" t="s">
        <v>1027</v>
      </c>
      <c r="C356" s="17" t="s">
        <v>1054</v>
      </c>
      <c r="D356" s="20" t="s">
        <v>1005</v>
      </c>
      <c r="E356" s="17" t="s">
        <v>1006</v>
      </c>
      <c r="F356" s="17" t="s">
        <v>1008</v>
      </c>
      <c r="G356" s="17" t="s">
        <v>1009</v>
      </c>
      <c r="H356" s="17" t="s">
        <v>1010</v>
      </c>
      <c r="I356" s="17" t="s">
        <v>1022</v>
      </c>
      <c r="J356" s="17" t="s">
        <v>997</v>
      </c>
      <c r="K356" s="17" t="s">
        <v>1012</v>
      </c>
      <c r="L356" s="17" t="s">
        <v>1013</v>
      </c>
      <c r="M356" s="17" t="s">
        <v>1014</v>
      </c>
      <c r="N356" s="17" t="s">
        <v>1016</v>
      </c>
      <c r="O356" s="17" t="s">
        <v>1018</v>
      </c>
      <c r="P356" s="17" t="s">
        <v>1061</v>
      </c>
      <c r="Q356" s="17" t="s">
        <v>1059</v>
      </c>
      <c r="R356" s="17" t="s">
        <v>1032</v>
      </c>
      <c r="S356" s="17" t="s">
        <v>1043</v>
      </c>
      <c r="T356" s="17" t="s">
        <v>1015</v>
      </c>
      <c r="U356" s="17" t="s">
        <v>1030</v>
      </c>
      <c r="V356" s="17"/>
      <c r="W356" s="17"/>
      <c r="X356" s="17"/>
      <c r="Y356" s="17">
        <v>2889</v>
      </c>
    </row>
    <row r="357" spans="1:25">
      <c r="A357" s="17" t="s">
        <v>1064</v>
      </c>
      <c r="B357" s="17" t="s">
        <v>1027</v>
      </c>
      <c r="C357" s="17" t="s">
        <v>1054</v>
      </c>
      <c r="D357" s="20" t="s">
        <v>1005</v>
      </c>
      <c r="E357" s="17" t="s">
        <v>1006</v>
      </c>
      <c r="F357" s="17" t="s">
        <v>1008</v>
      </c>
      <c r="G357" s="17" t="s">
        <v>1009</v>
      </c>
      <c r="H357" s="17" t="s">
        <v>1010</v>
      </c>
      <c r="I357" s="17" t="s">
        <v>1022</v>
      </c>
      <c r="J357" s="17" t="s">
        <v>997</v>
      </c>
      <c r="K357" s="17" t="s">
        <v>1012</v>
      </c>
      <c r="L357" s="17" t="s">
        <v>1013</v>
      </c>
      <c r="M357" s="17" t="s">
        <v>1014</v>
      </c>
      <c r="N357" s="17" t="s">
        <v>1016</v>
      </c>
      <c r="O357" s="17" t="s">
        <v>1018</v>
      </c>
      <c r="P357" s="17" t="s">
        <v>1061</v>
      </c>
      <c r="Q357" s="17" t="s">
        <v>1059</v>
      </c>
      <c r="R357" s="17" t="s">
        <v>1032</v>
      </c>
      <c r="S357" s="17" t="s">
        <v>1043</v>
      </c>
      <c r="T357" s="17" t="s">
        <v>1015</v>
      </c>
      <c r="U357" s="17" t="s">
        <v>1029</v>
      </c>
      <c r="V357" s="17"/>
      <c r="W357" s="17"/>
      <c r="X357" s="17"/>
      <c r="Y357" s="17">
        <v>1999</v>
      </c>
    </row>
    <row r="358" spans="1:25">
      <c r="A358" s="17" t="s">
        <v>1065</v>
      </c>
      <c r="B358" s="17" t="s">
        <v>1027</v>
      </c>
      <c r="C358" s="17" t="s">
        <v>1054</v>
      </c>
      <c r="D358" s="20" t="s">
        <v>1005</v>
      </c>
      <c r="E358" s="17" t="s">
        <v>1006</v>
      </c>
      <c r="F358" s="17" t="s">
        <v>1008</v>
      </c>
      <c r="G358" s="17" t="s">
        <v>1009</v>
      </c>
      <c r="H358" s="17" t="s">
        <v>1010</v>
      </c>
      <c r="I358" s="17" t="s">
        <v>1022</v>
      </c>
      <c r="J358" s="17" t="s">
        <v>997</v>
      </c>
      <c r="K358" s="17" t="s">
        <v>1012</v>
      </c>
      <c r="L358" s="17" t="s">
        <v>1013</v>
      </c>
      <c r="M358" s="17" t="s">
        <v>1014</v>
      </c>
      <c r="N358" s="17" t="s">
        <v>1016</v>
      </c>
      <c r="O358" s="17" t="s">
        <v>1018</v>
      </c>
      <c r="P358" s="17" t="s">
        <v>1061</v>
      </c>
      <c r="Q358" s="17" t="s">
        <v>1059</v>
      </c>
      <c r="R358" s="17" t="s">
        <v>1032</v>
      </c>
      <c r="S358" s="17" t="s">
        <v>1043</v>
      </c>
      <c r="T358" s="17" t="s">
        <v>1015</v>
      </c>
      <c r="U358" s="17" t="s">
        <v>1035</v>
      </c>
      <c r="V358" s="17"/>
      <c r="W358" s="17"/>
      <c r="X358" s="17"/>
      <c r="Y358" s="17">
        <v>1759</v>
      </c>
    </row>
    <row r="359" spans="1:25">
      <c r="A359" s="17" t="s">
        <v>1069</v>
      </c>
      <c r="B359" s="17" t="s">
        <v>1067</v>
      </c>
      <c r="C359" s="17" t="s">
        <v>559</v>
      </c>
      <c r="D359" s="20" t="s">
        <v>1073</v>
      </c>
      <c r="E359" s="17" t="s">
        <v>1006</v>
      </c>
      <c r="F359" s="17" t="s">
        <v>1021</v>
      </c>
      <c r="G359" s="17" t="s">
        <v>1009</v>
      </c>
      <c r="H359" s="17" t="s">
        <v>1010</v>
      </c>
      <c r="I359" s="17" t="s">
        <v>1022</v>
      </c>
      <c r="J359" s="17" t="s">
        <v>1025</v>
      </c>
      <c r="K359" s="17" t="s">
        <v>1012</v>
      </c>
      <c r="L359" s="17" t="s">
        <v>1013</v>
      </c>
      <c r="M359" s="17" t="s">
        <v>1016</v>
      </c>
      <c r="N359" s="17" t="s">
        <v>1018</v>
      </c>
      <c r="O359" s="17" t="s">
        <v>1017</v>
      </c>
      <c r="P359" s="17" t="s">
        <v>1023</v>
      </c>
      <c r="Q359" s="17" t="s">
        <v>1024</v>
      </c>
      <c r="R359" s="17" t="s">
        <v>1019</v>
      </c>
      <c r="S359" s="17" t="s">
        <v>1032</v>
      </c>
      <c r="T359" s="17" t="s">
        <v>1074</v>
      </c>
      <c r="U359" s="17"/>
      <c r="V359" s="17"/>
      <c r="W359" s="17"/>
      <c r="X359" s="17"/>
      <c r="Y359" s="17">
        <v>2789</v>
      </c>
    </row>
    <row r="360" spans="1:25">
      <c r="A360" s="17" t="s">
        <v>1066</v>
      </c>
      <c r="B360" s="17" t="s">
        <v>1067</v>
      </c>
      <c r="C360" s="17" t="s">
        <v>559</v>
      </c>
      <c r="D360" s="20" t="s">
        <v>1073</v>
      </c>
      <c r="E360" s="17" t="s">
        <v>1006</v>
      </c>
      <c r="F360" s="17" t="s">
        <v>1021</v>
      </c>
      <c r="G360" s="17" t="s">
        <v>1009</v>
      </c>
      <c r="H360" s="17" t="s">
        <v>1010</v>
      </c>
      <c r="I360" s="17" t="s">
        <v>1022</v>
      </c>
      <c r="J360" s="17" t="s">
        <v>1025</v>
      </c>
      <c r="K360" s="17" t="s">
        <v>1012</v>
      </c>
      <c r="L360" s="17" t="s">
        <v>1013</v>
      </c>
      <c r="M360" s="17" t="s">
        <v>1016</v>
      </c>
      <c r="N360" s="17" t="s">
        <v>1018</v>
      </c>
      <c r="O360" s="17" t="s">
        <v>1017</v>
      </c>
      <c r="P360" s="17" t="s">
        <v>1023</v>
      </c>
      <c r="Q360" s="17" t="s">
        <v>1024</v>
      </c>
      <c r="R360" s="17" t="s">
        <v>1019</v>
      </c>
      <c r="S360" s="17" t="s">
        <v>1032</v>
      </c>
      <c r="T360" s="17" t="s">
        <v>1034</v>
      </c>
      <c r="U360" s="17"/>
      <c r="V360" s="17"/>
      <c r="W360" s="17"/>
      <c r="X360" s="17"/>
      <c r="Y360" s="17">
        <v>2539</v>
      </c>
    </row>
    <row r="361" spans="1:25">
      <c r="A361" s="17" t="s">
        <v>1068</v>
      </c>
      <c r="B361" s="17" t="s">
        <v>1067</v>
      </c>
      <c r="C361" s="17" t="s">
        <v>559</v>
      </c>
      <c r="D361" s="20" t="s">
        <v>1073</v>
      </c>
      <c r="E361" s="17" t="s">
        <v>1006</v>
      </c>
      <c r="F361" s="17" t="s">
        <v>1021</v>
      </c>
      <c r="G361" s="17" t="s">
        <v>1009</v>
      </c>
      <c r="H361" s="17" t="s">
        <v>1010</v>
      </c>
      <c r="I361" s="17" t="s">
        <v>1022</v>
      </c>
      <c r="J361" s="17" t="s">
        <v>1025</v>
      </c>
      <c r="K361" s="17" t="s">
        <v>1012</v>
      </c>
      <c r="L361" s="17" t="s">
        <v>1013</v>
      </c>
      <c r="M361" s="17" t="s">
        <v>1016</v>
      </c>
      <c r="N361" s="17" t="s">
        <v>1018</v>
      </c>
      <c r="O361" s="17" t="s">
        <v>1017</v>
      </c>
      <c r="P361" s="17" t="s">
        <v>1023</v>
      </c>
      <c r="Q361" s="17" t="s">
        <v>1024</v>
      </c>
      <c r="R361" s="17" t="s">
        <v>1019</v>
      </c>
      <c r="S361" s="17" t="s">
        <v>1032</v>
      </c>
      <c r="T361" s="17" t="s">
        <v>1030</v>
      </c>
      <c r="U361" s="17"/>
      <c r="V361" s="17"/>
      <c r="W361" s="17"/>
      <c r="X361" s="17"/>
      <c r="Y361" s="17">
        <v>2189</v>
      </c>
    </row>
    <row r="362" spans="1:25">
      <c r="A362" s="17" t="s">
        <v>1071</v>
      </c>
      <c r="B362" s="17" t="s">
        <v>1067</v>
      </c>
      <c r="C362" s="17" t="s">
        <v>559</v>
      </c>
      <c r="D362" s="20" t="s">
        <v>1073</v>
      </c>
      <c r="E362" s="17" t="s">
        <v>1006</v>
      </c>
      <c r="F362" s="17" t="s">
        <v>1021</v>
      </c>
      <c r="G362" s="17" t="s">
        <v>1009</v>
      </c>
      <c r="H362" s="17" t="s">
        <v>1010</v>
      </c>
      <c r="I362" s="17" t="s">
        <v>1022</v>
      </c>
      <c r="J362" s="17" t="s">
        <v>1025</v>
      </c>
      <c r="K362" s="17" t="s">
        <v>1012</v>
      </c>
      <c r="L362" s="17" t="s">
        <v>1013</v>
      </c>
      <c r="M362" s="17" t="s">
        <v>1016</v>
      </c>
      <c r="N362" s="17" t="s">
        <v>1018</v>
      </c>
      <c r="O362" s="17" t="s">
        <v>1017</v>
      </c>
      <c r="P362" s="17" t="s">
        <v>1023</v>
      </c>
      <c r="Q362" s="17" t="s">
        <v>1024</v>
      </c>
      <c r="R362" s="17" t="s">
        <v>1019</v>
      </c>
      <c r="S362" s="17" t="s">
        <v>1032</v>
      </c>
      <c r="T362" s="17" t="s">
        <v>1075</v>
      </c>
      <c r="U362" s="17"/>
      <c r="V362" s="17"/>
      <c r="W362" s="17"/>
      <c r="X362" s="17"/>
      <c r="Y362" s="17">
        <v>1649</v>
      </c>
    </row>
    <row r="363" spans="1:25">
      <c r="A363" s="17" t="s">
        <v>1070</v>
      </c>
      <c r="B363" s="17" t="s">
        <v>1067</v>
      </c>
      <c r="C363" s="17" t="s">
        <v>559</v>
      </c>
      <c r="D363" s="20" t="s">
        <v>1073</v>
      </c>
      <c r="E363" s="17" t="s">
        <v>1006</v>
      </c>
      <c r="F363" s="17" t="s">
        <v>1021</v>
      </c>
      <c r="G363" s="17" t="s">
        <v>1009</v>
      </c>
      <c r="H363" s="17" t="s">
        <v>1010</v>
      </c>
      <c r="I363" s="17" t="s">
        <v>1022</v>
      </c>
      <c r="J363" s="17" t="s">
        <v>1025</v>
      </c>
      <c r="K363" s="17" t="s">
        <v>1012</v>
      </c>
      <c r="L363" s="17" t="s">
        <v>1013</v>
      </c>
      <c r="M363" s="17" t="s">
        <v>1016</v>
      </c>
      <c r="N363" s="17" t="s">
        <v>1018</v>
      </c>
      <c r="O363" s="17" t="s">
        <v>1017</v>
      </c>
      <c r="P363" s="17" t="s">
        <v>1023</v>
      </c>
      <c r="Q363" s="17" t="s">
        <v>1024</v>
      </c>
      <c r="R363" s="17" t="s">
        <v>1019</v>
      </c>
      <c r="S363" s="17" t="s">
        <v>1032</v>
      </c>
      <c r="T363" s="17" t="s">
        <v>1029</v>
      </c>
      <c r="U363" s="17"/>
      <c r="V363" s="17"/>
      <c r="W363" s="17"/>
      <c r="X363" s="17"/>
      <c r="Y363" s="17">
        <v>1459</v>
      </c>
    </row>
    <row r="364" spans="1:25">
      <c r="A364" s="17" t="s">
        <v>1072</v>
      </c>
      <c r="B364" s="17" t="s">
        <v>1067</v>
      </c>
      <c r="C364" s="17" t="s">
        <v>559</v>
      </c>
      <c r="D364" s="20" t="s">
        <v>1073</v>
      </c>
      <c r="E364" s="17" t="s">
        <v>1006</v>
      </c>
      <c r="F364" s="17" t="s">
        <v>1021</v>
      </c>
      <c r="G364" s="17" t="s">
        <v>1009</v>
      </c>
      <c r="H364" s="17" t="s">
        <v>1010</v>
      </c>
      <c r="I364" s="17" t="s">
        <v>1022</v>
      </c>
      <c r="J364" s="17" t="s">
        <v>1025</v>
      </c>
      <c r="K364" s="17" t="s">
        <v>1012</v>
      </c>
      <c r="L364" s="17" t="s">
        <v>1013</v>
      </c>
      <c r="M364" s="17" t="s">
        <v>1016</v>
      </c>
      <c r="N364" s="17" t="s">
        <v>1018</v>
      </c>
      <c r="O364" s="17" t="s">
        <v>1017</v>
      </c>
      <c r="P364" s="17" t="s">
        <v>1023</v>
      </c>
      <c r="Q364" s="17" t="s">
        <v>1024</v>
      </c>
      <c r="R364" s="17" t="s">
        <v>1019</v>
      </c>
      <c r="S364" s="17" t="s">
        <v>1032</v>
      </c>
      <c r="T364" s="17" t="s">
        <v>1035</v>
      </c>
      <c r="U364" s="17"/>
      <c r="V364" s="17"/>
      <c r="W364" s="17"/>
      <c r="X364" s="17"/>
      <c r="Y364" s="17">
        <v>1319</v>
      </c>
    </row>
    <row r="365" spans="1:25">
      <c r="A365" s="17" t="s">
        <v>1076</v>
      </c>
      <c r="B365" s="17" t="s">
        <v>1081</v>
      </c>
      <c r="C365" s="17" t="s">
        <v>559</v>
      </c>
      <c r="D365" s="20" t="s">
        <v>1073</v>
      </c>
      <c r="E365" s="17" t="s">
        <v>1006</v>
      </c>
      <c r="F365" s="17" t="s">
        <v>1021</v>
      </c>
      <c r="G365" s="17" t="s">
        <v>1010</v>
      </c>
      <c r="H365" s="17" t="s">
        <v>1022</v>
      </c>
      <c r="I365" s="17" t="s">
        <v>1012</v>
      </c>
      <c r="J365" s="17" t="s">
        <v>1013</v>
      </c>
      <c r="K365" s="17" t="s">
        <v>1016</v>
      </c>
      <c r="L365" s="17" t="s">
        <v>1018</v>
      </c>
      <c r="M365" s="17" t="s">
        <v>1061</v>
      </c>
      <c r="N365" s="17" t="s">
        <v>1023</v>
      </c>
      <c r="O365" s="17" t="s">
        <v>1024</v>
      </c>
      <c r="P365" s="17" t="s">
        <v>1019</v>
      </c>
      <c r="Q365" s="17" t="s">
        <v>1032</v>
      </c>
      <c r="R365" s="17" t="s">
        <v>1026</v>
      </c>
      <c r="S365" s="17" t="s">
        <v>1034</v>
      </c>
      <c r="V365" s="17"/>
      <c r="W365" s="17"/>
      <c r="X365" s="17"/>
      <c r="Y365" s="17">
        <v>2329</v>
      </c>
    </row>
    <row r="366" spans="1:25">
      <c r="A366" s="17" t="s">
        <v>1077</v>
      </c>
      <c r="B366" s="17" t="s">
        <v>1081</v>
      </c>
      <c r="C366" s="17" t="s">
        <v>559</v>
      </c>
      <c r="D366" s="20" t="s">
        <v>1073</v>
      </c>
      <c r="E366" s="17" t="s">
        <v>1006</v>
      </c>
      <c r="F366" s="17" t="s">
        <v>1021</v>
      </c>
      <c r="G366" s="17" t="s">
        <v>1010</v>
      </c>
      <c r="H366" s="17" t="s">
        <v>1022</v>
      </c>
      <c r="I366" s="17" t="s">
        <v>1012</v>
      </c>
      <c r="J366" s="17" t="s">
        <v>1013</v>
      </c>
      <c r="K366" s="17" t="s">
        <v>1016</v>
      </c>
      <c r="L366" s="17" t="s">
        <v>1018</v>
      </c>
      <c r="M366" s="17" t="s">
        <v>1061</v>
      </c>
      <c r="N366" s="17" t="s">
        <v>1023</v>
      </c>
      <c r="O366" s="17" t="s">
        <v>1024</v>
      </c>
      <c r="P366" s="17" t="s">
        <v>1019</v>
      </c>
      <c r="Q366" s="17" t="s">
        <v>1032</v>
      </c>
      <c r="R366" s="17" t="s">
        <v>1026</v>
      </c>
      <c r="S366" s="17" t="s">
        <v>1030</v>
      </c>
      <c r="V366" s="17"/>
      <c r="W366" s="17"/>
      <c r="X366" s="17"/>
      <c r="Y366" s="17">
        <v>1919</v>
      </c>
    </row>
    <row r="367" spans="1:25">
      <c r="A367" s="17" t="s">
        <v>1078</v>
      </c>
      <c r="B367" s="17" t="s">
        <v>1081</v>
      </c>
      <c r="C367" s="17" t="s">
        <v>559</v>
      </c>
      <c r="D367" s="20" t="s">
        <v>1073</v>
      </c>
      <c r="E367" s="17" t="s">
        <v>1006</v>
      </c>
      <c r="F367" s="17" t="s">
        <v>1021</v>
      </c>
      <c r="G367" s="17" t="s">
        <v>1010</v>
      </c>
      <c r="H367" s="17" t="s">
        <v>1022</v>
      </c>
      <c r="I367" s="17" t="s">
        <v>1012</v>
      </c>
      <c r="J367" s="17" t="s">
        <v>1013</v>
      </c>
      <c r="K367" s="17" t="s">
        <v>1016</v>
      </c>
      <c r="L367" s="17" t="s">
        <v>1018</v>
      </c>
      <c r="M367" s="17" t="s">
        <v>1061</v>
      </c>
      <c r="N367" s="17" t="s">
        <v>1023</v>
      </c>
      <c r="O367" s="17" t="s">
        <v>1024</v>
      </c>
      <c r="P367" s="17" t="s">
        <v>1019</v>
      </c>
      <c r="Q367" s="17" t="s">
        <v>1032</v>
      </c>
      <c r="R367" s="17" t="s">
        <v>1026</v>
      </c>
      <c r="S367" s="17" t="s">
        <v>1075</v>
      </c>
      <c r="V367" s="17"/>
      <c r="W367" s="17"/>
      <c r="X367" s="17"/>
      <c r="Y367" s="17">
        <v>1499</v>
      </c>
    </row>
    <row r="368" spans="1:25">
      <c r="A368" s="17" t="s">
        <v>1079</v>
      </c>
      <c r="B368" s="17" t="s">
        <v>1081</v>
      </c>
      <c r="C368" s="17" t="s">
        <v>559</v>
      </c>
      <c r="D368" s="20" t="s">
        <v>1073</v>
      </c>
      <c r="E368" s="17" t="s">
        <v>1006</v>
      </c>
      <c r="F368" s="17" t="s">
        <v>1021</v>
      </c>
      <c r="G368" s="17" t="s">
        <v>1010</v>
      </c>
      <c r="H368" s="17" t="s">
        <v>1022</v>
      </c>
      <c r="I368" s="17" t="s">
        <v>1012</v>
      </c>
      <c r="J368" s="17" t="s">
        <v>1013</v>
      </c>
      <c r="K368" s="17" t="s">
        <v>1016</v>
      </c>
      <c r="L368" s="17" t="s">
        <v>1018</v>
      </c>
      <c r="M368" s="17" t="s">
        <v>1061</v>
      </c>
      <c r="N368" s="17" t="s">
        <v>1023</v>
      </c>
      <c r="O368" s="17" t="s">
        <v>1024</v>
      </c>
      <c r="P368" s="17" t="s">
        <v>1019</v>
      </c>
      <c r="Q368" s="17" t="s">
        <v>1032</v>
      </c>
      <c r="R368" s="17" t="s">
        <v>1026</v>
      </c>
      <c r="S368" s="17" t="s">
        <v>1029</v>
      </c>
      <c r="V368" s="17"/>
      <c r="W368" s="17"/>
      <c r="X368" s="17"/>
      <c r="Y368" s="17">
        <v>1409</v>
      </c>
    </row>
    <row r="369" spans="1:25">
      <c r="A369" s="17" t="s">
        <v>1080</v>
      </c>
      <c r="B369" s="17" t="s">
        <v>1081</v>
      </c>
      <c r="C369" s="17" t="s">
        <v>559</v>
      </c>
      <c r="D369" s="20" t="s">
        <v>1073</v>
      </c>
      <c r="E369" s="17" t="s">
        <v>1006</v>
      </c>
      <c r="F369" s="17" t="s">
        <v>1021</v>
      </c>
      <c r="G369" s="17" t="s">
        <v>1010</v>
      </c>
      <c r="H369" s="17" t="s">
        <v>1022</v>
      </c>
      <c r="I369" s="17" t="s">
        <v>1012</v>
      </c>
      <c r="J369" s="17" t="s">
        <v>1013</v>
      </c>
      <c r="K369" s="17" t="s">
        <v>1016</v>
      </c>
      <c r="L369" s="17" t="s">
        <v>1018</v>
      </c>
      <c r="M369" s="17" t="s">
        <v>1061</v>
      </c>
      <c r="N369" s="17" t="s">
        <v>1023</v>
      </c>
      <c r="O369" s="17" t="s">
        <v>1024</v>
      </c>
      <c r="P369" s="17" t="s">
        <v>1019</v>
      </c>
      <c r="Q369" s="17" t="s">
        <v>1032</v>
      </c>
      <c r="R369" s="17" t="s">
        <v>1026</v>
      </c>
      <c r="S369" s="17" t="s">
        <v>1035</v>
      </c>
      <c r="V369" s="17"/>
      <c r="W369" s="17"/>
      <c r="X369" s="17"/>
      <c r="Y369" s="17">
        <v>1219</v>
      </c>
    </row>
    <row r="370" spans="1:25">
      <c r="A370" s="17" t="s">
        <v>1733</v>
      </c>
      <c r="B370" s="17" t="s">
        <v>1096</v>
      </c>
      <c r="C370" s="17" t="s">
        <v>559</v>
      </c>
      <c r="D370" s="20" t="s">
        <v>1098</v>
      </c>
      <c r="E370" s="17" t="s">
        <v>1006</v>
      </c>
      <c r="F370" s="17" t="s">
        <v>1009</v>
      </c>
      <c r="G370" s="17" t="s">
        <v>1010</v>
      </c>
      <c r="H370" s="17" t="s">
        <v>1022</v>
      </c>
      <c r="I370" s="17" t="s">
        <v>1012</v>
      </c>
      <c r="J370" s="17" t="s">
        <v>997</v>
      </c>
      <c r="K370" s="17" t="s">
        <v>1013</v>
      </c>
      <c r="L370" s="17" t="s">
        <v>1060</v>
      </c>
      <c r="M370" s="17" t="s">
        <v>1015</v>
      </c>
      <c r="N370" s="17" t="s">
        <v>1016</v>
      </c>
      <c r="O370" s="17" t="s">
        <v>1018</v>
      </c>
      <c r="P370" s="17" t="s">
        <v>1061</v>
      </c>
      <c r="Q370" s="17" t="s">
        <v>1059</v>
      </c>
      <c r="R370" s="17" t="s">
        <v>1019</v>
      </c>
      <c r="S370" s="17" t="s">
        <v>1043</v>
      </c>
      <c r="T370" s="17" t="s">
        <v>1034</v>
      </c>
      <c r="U370" s="17"/>
      <c r="V370" s="17"/>
      <c r="W370" s="17"/>
      <c r="X370" s="17"/>
      <c r="Y370" s="17">
        <v>2429</v>
      </c>
    </row>
    <row r="371" spans="1:25">
      <c r="A371" s="17" t="s">
        <v>1734</v>
      </c>
      <c r="B371" s="17" t="s">
        <v>1096</v>
      </c>
      <c r="C371" s="17" t="s">
        <v>559</v>
      </c>
      <c r="D371" s="20" t="s">
        <v>1098</v>
      </c>
      <c r="E371" s="17" t="s">
        <v>1006</v>
      </c>
      <c r="F371" s="17" t="s">
        <v>1009</v>
      </c>
      <c r="G371" s="17" t="s">
        <v>1010</v>
      </c>
      <c r="H371" s="17" t="s">
        <v>1022</v>
      </c>
      <c r="I371" s="17" t="s">
        <v>1012</v>
      </c>
      <c r="J371" s="17" t="s">
        <v>997</v>
      </c>
      <c r="K371" s="17" t="s">
        <v>1013</v>
      </c>
      <c r="L371" s="17" t="s">
        <v>1060</v>
      </c>
      <c r="M371" s="17" t="s">
        <v>1015</v>
      </c>
      <c r="N371" s="17" t="s">
        <v>1016</v>
      </c>
      <c r="O371" s="17" t="s">
        <v>1018</v>
      </c>
      <c r="P371" s="17" t="s">
        <v>1061</v>
      </c>
      <c r="Q371" s="17" t="s">
        <v>1059</v>
      </c>
      <c r="R371" s="17" t="s">
        <v>1019</v>
      </c>
      <c r="S371" s="17" t="s">
        <v>1043</v>
      </c>
      <c r="T371" s="17" t="s">
        <v>1030</v>
      </c>
      <c r="U371" s="17"/>
      <c r="V371" s="17"/>
      <c r="W371" s="17"/>
      <c r="X371" s="17"/>
      <c r="Y371" s="17">
        <v>2009</v>
      </c>
    </row>
    <row r="372" spans="1:25">
      <c r="A372" s="17" t="s">
        <v>1735</v>
      </c>
      <c r="B372" s="17" t="s">
        <v>1096</v>
      </c>
      <c r="C372" s="17" t="s">
        <v>559</v>
      </c>
      <c r="D372" s="20" t="s">
        <v>1098</v>
      </c>
      <c r="E372" s="17" t="s">
        <v>1006</v>
      </c>
      <c r="F372" s="17" t="s">
        <v>1009</v>
      </c>
      <c r="G372" s="17" t="s">
        <v>1010</v>
      </c>
      <c r="H372" s="17" t="s">
        <v>1022</v>
      </c>
      <c r="I372" s="17" t="s">
        <v>1012</v>
      </c>
      <c r="J372" s="17" t="s">
        <v>997</v>
      </c>
      <c r="K372" s="17" t="s">
        <v>1013</v>
      </c>
      <c r="L372" s="17" t="s">
        <v>1060</v>
      </c>
      <c r="M372" s="17" t="s">
        <v>1015</v>
      </c>
      <c r="N372" s="17" t="s">
        <v>1016</v>
      </c>
      <c r="O372" s="17" t="s">
        <v>1018</v>
      </c>
      <c r="P372" s="17" t="s">
        <v>1061</v>
      </c>
      <c r="Q372" s="17" t="s">
        <v>1059</v>
      </c>
      <c r="R372" s="17" t="s">
        <v>1019</v>
      </c>
      <c r="S372" s="17" t="s">
        <v>1043</v>
      </c>
      <c r="T372" s="17" t="s">
        <v>1029</v>
      </c>
      <c r="U372" s="17"/>
      <c r="V372" s="17"/>
      <c r="W372" s="17"/>
      <c r="X372" s="17"/>
      <c r="Y372" s="17">
        <v>1489</v>
      </c>
    </row>
    <row r="373" spans="1:25">
      <c r="A373" s="17" t="s">
        <v>1083</v>
      </c>
      <c r="B373" s="17" t="s">
        <v>1082</v>
      </c>
      <c r="C373" s="17" t="s">
        <v>559</v>
      </c>
      <c r="D373" s="20" t="s">
        <v>1073</v>
      </c>
      <c r="E373" s="17" t="s">
        <v>1006</v>
      </c>
      <c r="F373" s="17" t="s">
        <v>1009</v>
      </c>
      <c r="G373" s="17" t="s">
        <v>1010</v>
      </c>
      <c r="H373" s="17" t="s">
        <v>1022</v>
      </c>
      <c r="I373" s="17" t="s">
        <v>1012</v>
      </c>
      <c r="J373" s="17" t="s">
        <v>997</v>
      </c>
      <c r="K373" s="17" t="s">
        <v>1013</v>
      </c>
      <c r="L373" s="17" t="s">
        <v>1060</v>
      </c>
      <c r="M373" s="17" t="s">
        <v>1015</v>
      </c>
      <c r="N373" s="17" t="s">
        <v>1016</v>
      </c>
      <c r="O373" s="17" t="s">
        <v>1018</v>
      </c>
      <c r="P373" s="17" t="s">
        <v>1061</v>
      </c>
      <c r="Q373" s="17" t="s">
        <v>1059</v>
      </c>
      <c r="R373" s="17" t="s">
        <v>1019</v>
      </c>
      <c r="S373" s="17" t="s">
        <v>1032</v>
      </c>
      <c r="T373" s="17" t="s">
        <v>1043</v>
      </c>
      <c r="U373" s="17" t="s">
        <v>1034</v>
      </c>
      <c r="V373" s="17"/>
      <c r="W373" s="17"/>
      <c r="X373" s="17"/>
      <c r="Y373" s="17">
        <v>2299</v>
      </c>
    </row>
    <row r="374" spans="1:25">
      <c r="A374" s="17" t="s">
        <v>1084</v>
      </c>
      <c r="B374" s="17" t="s">
        <v>1082</v>
      </c>
      <c r="C374" s="17" t="s">
        <v>559</v>
      </c>
      <c r="D374" s="20" t="s">
        <v>1073</v>
      </c>
      <c r="E374" s="17" t="s">
        <v>1006</v>
      </c>
      <c r="F374" s="17" t="s">
        <v>1009</v>
      </c>
      <c r="G374" s="17" t="s">
        <v>1010</v>
      </c>
      <c r="H374" s="17" t="s">
        <v>1022</v>
      </c>
      <c r="I374" s="17" t="s">
        <v>1012</v>
      </c>
      <c r="J374" s="17" t="s">
        <v>997</v>
      </c>
      <c r="K374" s="17" t="s">
        <v>1013</v>
      </c>
      <c r="L374" s="17" t="s">
        <v>1060</v>
      </c>
      <c r="M374" s="17" t="s">
        <v>1015</v>
      </c>
      <c r="N374" s="17" t="s">
        <v>1016</v>
      </c>
      <c r="O374" s="17" t="s">
        <v>1018</v>
      </c>
      <c r="P374" s="17" t="s">
        <v>1061</v>
      </c>
      <c r="Q374" s="17" t="s">
        <v>1059</v>
      </c>
      <c r="R374" s="17" t="s">
        <v>1019</v>
      </c>
      <c r="S374" s="17" t="s">
        <v>1032</v>
      </c>
      <c r="T374" s="17" t="s">
        <v>1043</v>
      </c>
      <c r="U374" s="17" t="s">
        <v>1030</v>
      </c>
      <c r="V374" s="17"/>
      <c r="W374" s="17"/>
      <c r="X374" s="17"/>
      <c r="Y374" s="17">
        <v>1879</v>
      </c>
    </row>
    <row r="375" spans="1:25">
      <c r="A375" s="17" t="s">
        <v>1085</v>
      </c>
      <c r="B375" s="17" t="s">
        <v>1082</v>
      </c>
      <c r="C375" s="17" t="s">
        <v>559</v>
      </c>
      <c r="D375" s="20" t="s">
        <v>1073</v>
      </c>
      <c r="E375" s="17" t="s">
        <v>1006</v>
      </c>
      <c r="F375" s="17" t="s">
        <v>1009</v>
      </c>
      <c r="G375" s="17" t="s">
        <v>1010</v>
      </c>
      <c r="H375" s="17" t="s">
        <v>1022</v>
      </c>
      <c r="I375" s="17" t="s">
        <v>1012</v>
      </c>
      <c r="J375" s="17" t="s">
        <v>997</v>
      </c>
      <c r="K375" s="17" t="s">
        <v>1013</v>
      </c>
      <c r="L375" s="17" t="s">
        <v>1060</v>
      </c>
      <c r="M375" s="17" t="s">
        <v>1015</v>
      </c>
      <c r="N375" s="17" t="s">
        <v>1016</v>
      </c>
      <c r="O375" s="17" t="s">
        <v>1018</v>
      </c>
      <c r="P375" s="17" t="s">
        <v>1061</v>
      </c>
      <c r="Q375" s="17" t="s">
        <v>1059</v>
      </c>
      <c r="R375" s="17" t="s">
        <v>1019</v>
      </c>
      <c r="S375" s="17" t="s">
        <v>1032</v>
      </c>
      <c r="T375" s="17" t="s">
        <v>1043</v>
      </c>
      <c r="U375" s="17" t="s">
        <v>1075</v>
      </c>
      <c r="V375" s="17"/>
      <c r="W375" s="17"/>
      <c r="X375" s="17"/>
      <c r="Y375" s="17">
        <v>1489</v>
      </c>
    </row>
    <row r="376" spans="1:25">
      <c r="A376" s="17" t="s">
        <v>1086</v>
      </c>
      <c r="B376" s="17" t="s">
        <v>1082</v>
      </c>
      <c r="C376" s="17" t="s">
        <v>559</v>
      </c>
      <c r="D376" s="20" t="s">
        <v>1073</v>
      </c>
      <c r="E376" s="17" t="s">
        <v>1006</v>
      </c>
      <c r="F376" s="17" t="s">
        <v>1009</v>
      </c>
      <c r="G376" s="17" t="s">
        <v>1010</v>
      </c>
      <c r="H376" s="17" t="s">
        <v>1022</v>
      </c>
      <c r="I376" s="17" t="s">
        <v>1012</v>
      </c>
      <c r="J376" s="17" t="s">
        <v>997</v>
      </c>
      <c r="K376" s="17" t="s">
        <v>1013</v>
      </c>
      <c r="L376" s="17" t="s">
        <v>1060</v>
      </c>
      <c r="M376" s="17" t="s">
        <v>1015</v>
      </c>
      <c r="N376" s="17" t="s">
        <v>1016</v>
      </c>
      <c r="O376" s="17" t="s">
        <v>1018</v>
      </c>
      <c r="P376" s="17" t="s">
        <v>1061</v>
      </c>
      <c r="Q376" s="17" t="s">
        <v>1059</v>
      </c>
      <c r="R376" s="17" t="s">
        <v>1019</v>
      </c>
      <c r="S376" s="17" t="s">
        <v>1032</v>
      </c>
      <c r="T376" s="17" t="s">
        <v>1043</v>
      </c>
      <c r="U376" s="17" t="s">
        <v>1029</v>
      </c>
      <c r="V376" s="17"/>
      <c r="W376" s="17"/>
      <c r="X376" s="17"/>
      <c r="Y376" s="17">
        <v>1379</v>
      </c>
    </row>
    <row r="377" spans="1:25">
      <c r="A377" s="17" t="s">
        <v>1087</v>
      </c>
      <c r="B377" s="17" t="s">
        <v>1082</v>
      </c>
      <c r="C377" s="17" t="s">
        <v>559</v>
      </c>
      <c r="D377" s="20" t="s">
        <v>1073</v>
      </c>
      <c r="E377" s="17" t="s">
        <v>1006</v>
      </c>
      <c r="F377" s="17" t="s">
        <v>1009</v>
      </c>
      <c r="G377" s="17" t="s">
        <v>1010</v>
      </c>
      <c r="H377" s="17" t="s">
        <v>1022</v>
      </c>
      <c r="I377" s="17" t="s">
        <v>1012</v>
      </c>
      <c r="J377" s="17" t="s">
        <v>997</v>
      </c>
      <c r="K377" s="17" t="s">
        <v>1013</v>
      </c>
      <c r="L377" s="17" t="s">
        <v>1060</v>
      </c>
      <c r="M377" s="17" t="s">
        <v>1015</v>
      </c>
      <c r="N377" s="17" t="s">
        <v>1016</v>
      </c>
      <c r="O377" s="17" t="s">
        <v>1018</v>
      </c>
      <c r="P377" s="17" t="s">
        <v>1061</v>
      </c>
      <c r="Q377" s="17" t="s">
        <v>1059</v>
      </c>
      <c r="R377" s="17" t="s">
        <v>1019</v>
      </c>
      <c r="S377" s="17" t="s">
        <v>1032</v>
      </c>
      <c r="T377" s="17" t="s">
        <v>1043</v>
      </c>
      <c r="U377" s="17" t="s">
        <v>1035</v>
      </c>
      <c r="V377" s="17"/>
      <c r="W377" s="17"/>
      <c r="X377" s="17"/>
      <c r="Y377" s="17">
        <v>1199</v>
      </c>
    </row>
    <row r="378" spans="1:25">
      <c r="A378" s="17" t="s">
        <v>1088</v>
      </c>
      <c r="B378" s="17" t="s">
        <v>1097</v>
      </c>
      <c r="C378" s="17" t="s">
        <v>559</v>
      </c>
      <c r="D378" s="20" t="s">
        <v>1098</v>
      </c>
      <c r="E378" s="17" t="s">
        <v>1006</v>
      </c>
      <c r="F378" s="17" t="s">
        <v>1009</v>
      </c>
      <c r="G378" s="17" t="s">
        <v>351</v>
      </c>
      <c r="H378" s="17" t="s">
        <v>1022</v>
      </c>
      <c r="I378" s="17" t="s">
        <v>1012</v>
      </c>
      <c r="J378" s="17" t="s">
        <v>997</v>
      </c>
      <c r="K378" s="17" t="s">
        <v>1013</v>
      </c>
      <c r="L378" s="17" t="s">
        <v>1060</v>
      </c>
      <c r="M378" s="17" t="s">
        <v>1015</v>
      </c>
      <c r="N378" s="17" t="s">
        <v>1016</v>
      </c>
      <c r="O378" s="17" t="s">
        <v>1018</v>
      </c>
      <c r="P378" s="17" t="s">
        <v>1061</v>
      </c>
      <c r="Q378" s="17" t="s">
        <v>1059</v>
      </c>
      <c r="R378" s="17" t="s">
        <v>1043</v>
      </c>
      <c r="S378" s="17" t="s">
        <v>1034</v>
      </c>
      <c r="U378" s="17"/>
      <c r="V378" s="17"/>
      <c r="W378" s="17"/>
      <c r="X378" s="17"/>
      <c r="Y378" s="17">
        <v>2169</v>
      </c>
    </row>
    <row r="379" spans="1:25">
      <c r="A379" s="17" t="s">
        <v>1089</v>
      </c>
      <c r="B379" s="17" t="s">
        <v>1097</v>
      </c>
      <c r="C379" s="17" t="s">
        <v>559</v>
      </c>
      <c r="D379" s="20" t="s">
        <v>1098</v>
      </c>
      <c r="E379" s="17" t="s">
        <v>1006</v>
      </c>
      <c r="F379" s="17" t="s">
        <v>1009</v>
      </c>
      <c r="G379" s="17" t="s">
        <v>351</v>
      </c>
      <c r="H379" s="17" t="s">
        <v>1022</v>
      </c>
      <c r="I379" s="17" t="s">
        <v>1012</v>
      </c>
      <c r="J379" s="17" t="s">
        <v>997</v>
      </c>
      <c r="K379" s="17" t="s">
        <v>1013</v>
      </c>
      <c r="L379" s="17" t="s">
        <v>1060</v>
      </c>
      <c r="M379" s="17" t="s">
        <v>1015</v>
      </c>
      <c r="N379" s="17" t="s">
        <v>1016</v>
      </c>
      <c r="O379" s="17" t="s">
        <v>1018</v>
      </c>
      <c r="P379" s="17" t="s">
        <v>1061</v>
      </c>
      <c r="Q379" s="17" t="s">
        <v>1059</v>
      </c>
      <c r="R379" s="17" t="s">
        <v>1043</v>
      </c>
      <c r="S379" s="17" t="s">
        <v>1030</v>
      </c>
      <c r="U379" s="17"/>
      <c r="V379" s="17"/>
      <c r="W379" s="17"/>
      <c r="X379" s="17"/>
      <c r="Y379" s="17">
        <v>1859</v>
      </c>
    </row>
    <row r="380" spans="1:25">
      <c r="A380" s="17" t="s">
        <v>1090</v>
      </c>
      <c r="B380" s="17" t="s">
        <v>1097</v>
      </c>
      <c r="C380" s="17" t="s">
        <v>559</v>
      </c>
      <c r="D380" s="20" t="s">
        <v>1098</v>
      </c>
      <c r="E380" s="17" t="s">
        <v>1006</v>
      </c>
      <c r="F380" s="17" t="s">
        <v>1009</v>
      </c>
      <c r="G380" s="17" t="s">
        <v>351</v>
      </c>
      <c r="H380" s="17" t="s">
        <v>1022</v>
      </c>
      <c r="I380" s="17" t="s">
        <v>1012</v>
      </c>
      <c r="J380" s="17" t="s">
        <v>997</v>
      </c>
      <c r="K380" s="17" t="s">
        <v>1013</v>
      </c>
      <c r="L380" s="17" t="s">
        <v>1060</v>
      </c>
      <c r="M380" s="17" t="s">
        <v>1015</v>
      </c>
      <c r="N380" s="17" t="s">
        <v>1016</v>
      </c>
      <c r="O380" s="17" t="s">
        <v>1018</v>
      </c>
      <c r="P380" s="17" t="s">
        <v>1061</v>
      </c>
      <c r="Q380" s="17" t="s">
        <v>1059</v>
      </c>
      <c r="R380" s="17" t="s">
        <v>1043</v>
      </c>
      <c r="S380" s="17" t="s">
        <v>1029</v>
      </c>
      <c r="U380" s="17"/>
      <c r="V380" s="17"/>
      <c r="W380" s="17"/>
      <c r="X380" s="17"/>
      <c r="Y380" s="17">
        <v>1369</v>
      </c>
    </row>
    <row r="381" spans="1:25">
      <c r="A381" s="17" t="s">
        <v>1736</v>
      </c>
      <c r="B381" s="17" t="s">
        <v>1095</v>
      </c>
      <c r="C381" s="17" t="s">
        <v>559</v>
      </c>
      <c r="D381" s="20" t="s">
        <v>1073</v>
      </c>
      <c r="E381" s="17" t="s">
        <v>1006</v>
      </c>
      <c r="F381" s="17" t="s">
        <v>1009</v>
      </c>
      <c r="G381" s="17" t="s">
        <v>351</v>
      </c>
      <c r="H381" s="17" t="s">
        <v>1022</v>
      </c>
      <c r="I381" s="17" t="s">
        <v>1012</v>
      </c>
      <c r="J381" s="17" t="s">
        <v>997</v>
      </c>
      <c r="K381" s="17" t="s">
        <v>1013</v>
      </c>
      <c r="L381" s="17" t="s">
        <v>1060</v>
      </c>
      <c r="M381" s="17" t="s">
        <v>1015</v>
      </c>
      <c r="N381" s="17" t="s">
        <v>1016</v>
      </c>
      <c r="O381" s="17" t="s">
        <v>1018</v>
      </c>
      <c r="P381" s="17" t="s">
        <v>1061</v>
      </c>
      <c r="Q381" s="17" t="s">
        <v>1059</v>
      </c>
      <c r="R381" s="17" t="s">
        <v>1043</v>
      </c>
      <c r="S381" s="17" t="s">
        <v>1034</v>
      </c>
      <c r="U381" s="17"/>
      <c r="V381" s="17"/>
      <c r="W381" s="17"/>
      <c r="X381" s="17"/>
      <c r="Y381" s="17">
        <v>2029</v>
      </c>
    </row>
    <row r="382" spans="1:25">
      <c r="A382" s="17" t="s">
        <v>1737</v>
      </c>
      <c r="B382" s="17" t="s">
        <v>1095</v>
      </c>
      <c r="C382" s="17" t="s">
        <v>559</v>
      </c>
      <c r="D382" s="20" t="s">
        <v>1073</v>
      </c>
      <c r="E382" s="17" t="s">
        <v>1006</v>
      </c>
      <c r="F382" s="17" t="s">
        <v>1009</v>
      </c>
      <c r="G382" s="17" t="s">
        <v>351</v>
      </c>
      <c r="H382" s="17" t="s">
        <v>1022</v>
      </c>
      <c r="I382" s="17" t="s">
        <v>1012</v>
      </c>
      <c r="J382" s="17" t="s">
        <v>997</v>
      </c>
      <c r="K382" s="17" t="s">
        <v>1013</v>
      </c>
      <c r="L382" s="17" t="s">
        <v>1060</v>
      </c>
      <c r="M382" s="17" t="s">
        <v>1015</v>
      </c>
      <c r="N382" s="17" t="s">
        <v>1016</v>
      </c>
      <c r="O382" s="17" t="s">
        <v>1018</v>
      </c>
      <c r="P382" s="17" t="s">
        <v>1061</v>
      </c>
      <c r="Q382" s="17" t="s">
        <v>1059</v>
      </c>
      <c r="R382" s="17" t="s">
        <v>1043</v>
      </c>
      <c r="S382" s="17" t="s">
        <v>1030</v>
      </c>
      <c r="U382" s="17"/>
      <c r="V382" s="17"/>
      <c r="W382" s="17"/>
      <c r="X382" s="17"/>
      <c r="Y382" s="17">
        <v>1749</v>
      </c>
    </row>
    <row r="383" spans="1:25">
      <c r="A383" s="17" t="s">
        <v>1091</v>
      </c>
      <c r="B383" s="17" t="s">
        <v>1095</v>
      </c>
      <c r="C383" s="17" t="s">
        <v>559</v>
      </c>
      <c r="D383" s="20" t="s">
        <v>1073</v>
      </c>
      <c r="E383" s="17" t="s">
        <v>1006</v>
      </c>
      <c r="F383" s="17" t="s">
        <v>1009</v>
      </c>
      <c r="G383" s="17" t="s">
        <v>351</v>
      </c>
      <c r="H383" s="17" t="s">
        <v>1022</v>
      </c>
      <c r="I383" s="17" t="s">
        <v>1012</v>
      </c>
      <c r="J383" s="17" t="s">
        <v>997</v>
      </c>
      <c r="K383" s="17" t="s">
        <v>1013</v>
      </c>
      <c r="L383" s="17" t="s">
        <v>1060</v>
      </c>
      <c r="M383" s="17" t="s">
        <v>1015</v>
      </c>
      <c r="N383" s="17" t="s">
        <v>1016</v>
      </c>
      <c r="O383" s="17" t="s">
        <v>1018</v>
      </c>
      <c r="P383" s="17" t="s">
        <v>1061</v>
      </c>
      <c r="Q383" s="17" t="s">
        <v>1059</v>
      </c>
      <c r="R383" s="17" t="s">
        <v>1043</v>
      </c>
      <c r="S383" s="17" t="s">
        <v>1075</v>
      </c>
      <c r="U383" s="17"/>
      <c r="V383" s="17"/>
      <c r="W383" s="17"/>
      <c r="X383" s="17"/>
      <c r="Y383" s="17">
        <v>1379</v>
      </c>
    </row>
    <row r="384" spans="1:25">
      <c r="A384" s="17" t="s">
        <v>1738</v>
      </c>
      <c r="B384" s="17" t="s">
        <v>1095</v>
      </c>
      <c r="C384" s="17" t="s">
        <v>559</v>
      </c>
      <c r="D384" s="20" t="s">
        <v>1073</v>
      </c>
      <c r="E384" s="17" t="s">
        <v>1006</v>
      </c>
      <c r="F384" s="17" t="s">
        <v>1009</v>
      </c>
      <c r="G384" s="17" t="s">
        <v>351</v>
      </c>
      <c r="H384" s="17" t="s">
        <v>1022</v>
      </c>
      <c r="I384" s="17" t="s">
        <v>1012</v>
      </c>
      <c r="J384" s="17" t="s">
        <v>997</v>
      </c>
      <c r="K384" s="17" t="s">
        <v>1013</v>
      </c>
      <c r="L384" s="17" t="s">
        <v>1060</v>
      </c>
      <c r="M384" s="17" t="s">
        <v>1015</v>
      </c>
      <c r="N384" s="17" t="s">
        <v>1016</v>
      </c>
      <c r="O384" s="17" t="s">
        <v>1018</v>
      </c>
      <c r="P384" s="17" t="s">
        <v>1061</v>
      </c>
      <c r="Q384" s="17" t="s">
        <v>1059</v>
      </c>
      <c r="R384" s="17" t="s">
        <v>1043</v>
      </c>
      <c r="S384" s="17" t="s">
        <v>1029</v>
      </c>
      <c r="U384" s="17"/>
      <c r="V384" s="17"/>
      <c r="W384" s="17"/>
      <c r="X384" s="17"/>
      <c r="Y384" s="17">
        <v>1259</v>
      </c>
    </row>
    <row r="385" spans="1:25">
      <c r="A385" s="17" t="s">
        <v>1739</v>
      </c>
      <c r="B385" s="17" t="s">
        <v>1095</v>
      </c>
      <c r="C385" s="17" t="s">
        <v>559</v>
      </c>
      <c r="D385" s="20" t="s">
        <v>1073</v>
      </c>
      <c r="E385" s="17" t="s">
        <v>1006</v>
      </c>
      <c r="F385" s="17" t="s">
        <v>1009</v>
      </c>
      <c r="G385" s="17" t="s">
        <v>351</v>
      </c>
      <c r="H385" s="17" t="s">
        <v>1022</v>
      </c>
      <c r="I385" s="17" t="s">
        <v>1012</v>
      </c>
      <c r="J385" s="17" t="s">
        <v>997</v>
      </c>
      <c r="K385" s="17" t="s">
        <v>1013</v>
      </c>
      <c r="L385" s="17" t="s">
        <v>1060</v>
      </c>
      <c r="M385" s="17" t="s">
        <v>1015</v>
      </c>
      <c r="N385" s="17" t="s">
        <v>1016</v>
      </c>
      <c r="O385" s="17" t="s">
        <v>1018</v>
      </c>
      <c r="P385" s="17" t="s">
        <v>1061</v>
      </c>
      <c r="Q385" s="17" t="s">
        <v>1059</v>
      </c>
      <c r="R385" s="17" t="s">
        <v>1043</v>
      </c>
      <c r="S385" s="17" t="s">
        <v>1035</v>
      </c>
      <c r="U385" s="17"/>
      <c r="V385" s="17"/>
      <c r="W385" s="17"/>
      <c r="X385" s="17"/>
      <c r="Y385" s="17">
        <v>1129</v>
      </c>
    </row>
    <row r="386" spans="1:25">
      <c r="A386" s="17" t="s">
        <v>1092</v>
      </c>
      <c r="B386" s="17" t="s">
        <v>1095</v>
      </c>
      <c r="C386" s="17" t="s">
        <v>559</v>
      </c>
      <c r="D386" s="20" t="s">
        <v>1073</v>
      </c>
      <c r="E386" s="17" t="s">
        <v>1006</v>
      </c>
      <c r="F386" s="17" t="s">
        <v>1009</v>
      </c>
      <c r="G386" s="17" t="s">
        <v>351</v>
      </c>
      <c r="H386" s="17" t="s">
        <v>1022</v>
      </c>
      <c r="I386" s="17" t="s">
        <v>1012</v>
      </c>
      <c r="J386" s="17" t="s">
        <v>997</v>
      </c>
      <c r="K386" s="17" t="s">
        <v>1013</v>
      </c>
      <c r="L386" s="17" t="s">
        <v>1060</v>
      </c>
      <c r="M386" s="17" t="s">
        <v>1015</v>
      </c>
      <c r="N386" s="17" t="s">
        <v>1016</v>
      </c>
      <c r="O386" s="17" t="s">
        <v>1018</v>
      </c>
      <c r="P386" s="17" t="s">
        <v>1061</v>
      </c>
      <c r="Q386" s="17" t="s">
        <v>1059</v>
      </c>
      <c r="R386" s="17" t="s">
        <v>1043</v>
      </c>
      <c r="S386" s="17" t="s">
        <v>1103</v>
      </c>
      <c r="U386" s="17"/>
      <c r="V386" s="17"/>
      <c r="W386" s="17"/>
      <c r="X386" s="17"/>
      <c r="Y386" s="17">
        <v>1029</v>
      </c>
    </row>
    <row r="387" spans="1:25">
      <c r="A387" s="17" t="s">
        <v>1093</v>
      </c>
      <c r="B387" s="17" t="s">
        <v>1094</v>
      </c>
      <c r="C387" s="17" t="s">
        <v>1006</v>
      </c>
      <c r="D387" s="17" t="s">
        <v>1009</v>
      </c>
      <c r="E387" s="17" t="s">
        <v>351</v>
      </c>
      <c r="F387" s="17" t="s">
        <v>1104</v>
      </c>
      <c r="G387" s="17" t="s">
        <v>1043</v>
      </c>
      <c r="H387" s="17" t="s">
        <v>1016</v>
      </c>
      <c r="I387" s="17" t="s">
        <v>1018</v>
      </c>
      <c r="J387" s="17" t="s">
        <v>1022</v>
      </c>
      <c r="K387" s="17" t="s">
        <v>997</v>
      </c>
      <c r="L387" s="17" t="s">
        <v>1105</v>
      </c>
      <c r="M387" s="17" t="s">
        <v>1013</v>
      </c>
      <c r="N387" s="17" t="s">
        <v>1060</v>
      </c>
      <c r="O387" s="17" t="s">
        <v>1106</v>
      </c>
      <c r="P387" s="17" t="s">
        <v>1107</v>
      </c>
      <c r="Q387" s="17" t="s">
        <v>1108</v>
      </c>
      <c r="R387" s="17" t="s">
        <v>1109</v>
      </c>
      <c r="S387" s="17" t="s">
        <v>1110</v>
      </c>
      <c r="T387" s="17" t="s">
        <v>1111</v>
      </c>
      <c r="U387" s="17"/>
      <c r="V387" s="17"/>
      <c r="W387" s="17"/>
      <c r="X387" s="17"/>
      <c r="Y387" s="17">
        <v>4799</v>
      </c>
    </row>
    <row r="388" spans="1:25">
      <c r="A388" s="17" t="s">
        <v>1112</v>
      </c>
      <c r="B388" s="17" t="s">
        <v>1113</v>
      </c>
      <c r="C388" s="17" t="s">
        <v>1116</v>
      </c>
      <c r="D388" s="17" t="s">
        <v>1118</v>
      </c>
      <c r="E388" s="17" t="s">
        <v>1120</v>
      </c>
      <c r="F388" s="17" t="s">
        <v>1121</v>
      </c>
      <c r="G388" s="17" t="s">
        <v>1122</v>
      </c>
      <c r="H388" s="17" t="s">
        <v>1123</v>
      </c>
      <c r="I388" s="17" t="s">
        <v>1124</v>
      </c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>
        <v>269</v>
      </c>
    </row>
    <row r="389" spans="1:25">
      <c r="A389" s="17" t="s">
        <v>1114</v>
      </c>
      <c r="B389" s="17" t="s">
        <v>1115</v>
      </c>
      <c r="C389" s="17" t="s">
        <v>1117</v>
      </c>
      <c r="D389" s="17" t="s">
        <v>1119</v>
      </c>
      <c r="E389" s="17" t="s">
        <v>1120</v>
      </c>
      <c r="F389" s="17" t="s">
        <v>1121</v>
      </c>
      <c r="G389" s="17" t="s">
        <v>1122</v>
      </c>
      <c r="H389" s="17" t="s">
        <v>1123</v>
      </c>
      <c r="I389" s="17" t="s">
        <v>1124</v>
      </c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>
        <v>229</v>
      </c>
    </row>
    <row r="390" spans="1:25">
      <c r="A390" s="17" t="s">
        <v>1125</v>
      </c>
      <c r="B390" s="17" t="s">
        <v>1129</v>
      </c>
      <c r="C390" s="17" t="s">
        <v>1132</v>
      </c>
      <c r="D390" s="17" t="s">
        <v>1133</v>
      </c>
      <c r="E390" s="17" t="s">
        <v>1134</v>
      </c>
      <c r="F390" s="17" t="s">
        <v>1135</v>
      </c>
      <c r="G390" s="17" t="s">
        <v>1136</v>
      </c>
      <c r="H390" s="17" t="s">
        <v>1147</v>
      </c>
      <c r="I390" s="17" t="s">
        <v>1137</v>
      </c>
      <c r="J390" s="17" t="s">
        <v>1138</v>
      </c>
      <c r="K390" s="17" t="s">
        <v>1139</v>
      </c>
      <c r="L390" s="17" t="s">
        <v>1140</v>
      </c>
      <c r="M390" s="17" t="s">
        <v>1141</v>
      </c>
      <c r="N390" s="17" t="s">
        <v>1142</v>
      </c>
      <c r="O390" s="17" t="s">
        <v>1143</v>
      </c>
      <c r="P390" s="17" t="s">
        <v>1154</v>
      </c>
      <c r="Q390" s="17" t="s">
        <v>1144</v>
      </c>
      <c r="R390" s="17" t="s">
        <v>1145</v>
      </c>
      <c r="S390" s="17" t="s">
        <v>1146</v>
      </c>
      <c r="T390" s="17"/>
      <c r="U390" s="17"/>
      <c r="V390" s="17"/>
      <c r="W390" s="17"/>
      <c r="X390" s="17"/>
      <c r="Y390" s="17">
        <v>549</v>
      </c>
    </row>
    <row r="391" spans="1:25">
      <c r="A391" s="17" t="s">
        <v>1148</v>
      </c>
      <c r="B391" s="17" t="s">
        <v>1130</v>
      </c>
      <c r="C391" s="17" t="s">
        <v>1132</v>
      </c>
      <c r="D391" s="17" t="s">
        <v>1153</v>
      </c>
      <c r="E391" s="17" t="s">
        <v>1135</v>
      </c>
      <c r="F391" s="17" t="s">
        <v>1136</v>
      </c>
      <c r="G391" s="17" t="s">
        <v>1137</v>
      </c>
      <c r="H391" s="17" t="s">
        <v>1143</v>
      </c>
      <c r="I391" s="17" t="s">
        <v>1154</v>
      </c>
      <c r="J391" s="17" t="s">
        <v>1144</v>
      </c>
      <c r="K391" s="17" t="s">
        <v>1145</v>
      </c>
      <c r="L391" s="17" t="s">
        <v>1146</v>
      </c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>
        <v>499</v>
      </c>
    </row>
    <row r="392" spans="1:25">
      <c r="A392" s="17" t="s">
        <v>1126</v>
      </c>
      <c r="B392" s="17" t="s">
        <v>1129</v>
      </c>
      <c r="C392" s="17" t="s">
        <v>1151</v>
      </c>
      <c r="D392" s="17" t="s">
        <v>1133</v>
      </c>
      <c r="E392" s="17" t="s">
        <v>1134</v>
      </c>
      <c r="F392" s="17" t="s">
        <v>1135</v>
      </c>
      <c r="G392" s="17" t="s">
        <v>1136</v>
      </c>
      <c r="H392" s="17" t="s">
        <v>1147</v>
      </c>
      <c r="I392" s="17" t="s">
        <v>1137</v>
      </c>
      <c r="J392" s="17" t="s">
        <v>1138</v>
      </c>
      <c r="K392" s="17" t="s">
        <v>1139</v>
      </c>
      <c r="L392" s="17" t="s">
        <v>1140</v>
      </c>
      <c r="M392" s="17" t="s">
        <v>1141</v>
      </c>
      <c r="N392" s="17" t="s">
        <v>1142</v>
      </c>
      <c r="O392" s="17" t="s">
        <v>1143</v>
      </c>
      <c r="P392" s="17" t="s">
        <v>1154</v>
      </c>
      <c r="Q392" s="17" t="s">
        <v>1144</v>
      </c>
      <c r="R392" s="17" t="s">
        <v>1145</v>
      </c>
      <c r="S392" s="17" t="s">
        <v>1146</v>
      </c>
      <c r="T392" s="17"/>
      <c r="U392" s="17"/>
      <c r="V392" s="17"/>
      <c r="W392" s="17"/>
      <c r="X392" s="17"/>
      <c r="Y392" s="17">
        <v>479</v>
      </c>
    </row>
    <row r="393" spans="1:25">
      <c r="A393" s="17" t="s">
        <v>1127</v>
      </c>
      <c r="B393" s="17" t="s">
        <v>1130</v>
      </c>
      <c r="C393" s="17" t="s">
        <v>1151</v>
      </c>
      <c r="D393" s="17" t="s">
        <v>1153</v>
      </c>
      <c r="E393" s="17" t="s">
        <v>1135</v>
      </c>
      <c r="F393" s="17" t="s">
        <v>1136</v>
      </c>
      <c r="G393" s="17" t="s">
        <v>1137</v>
      </c>
      <c r="H393" s="17" t="s">
        <v>1143</v>
      </c>
      <c r="I393" s="17" t="s">
        <v>1154</v>
      </c>
      <c r="J393" s="17" t="s">
        <v>1144</v>
      </c>
      <c r="K393" s="17" t="s">
        <v>1145</v>
      </c>
      <c r="L393" s="17" t="s">
        <v>1146</v>
      </c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>
        <v>449</v>
      </c>
    </row>
    <row r="394" spans="1:25">
      <c r="A394" s="17" t="s">
        <v>1149</v>
      </c>
      <c r="B394" s="17" t="s">
        <v>1130</v>
      </c>
      <c r="C394" s="17" t="s">
        <v>1151</v>
      </c>
      <c r="D394" s="17" t="s">
        <v>1153</v>
      </c>
      <c r="E394" s="17" t="s">
        <v>1135</v>
      </c>
      <c r="F394" s="17" t="s">
        <v>1136</v>
      </c>
      <c r="G394" s="17" t="s">
        <v>1137</v>
      </c>
      <c r="H394" s="17" t="s">
        <v>1143</v>
      </c>
      <c r="I394" s="17" t="s">
        <v>1154</v>
      </c>
      <c r="J394" s="17" t="s">
        <v>1144</v>
      </c>
      <c r="K394" s="17" t="s">
        <v>1145</v>
      </c>
      <c r="L394" s="17" t="s">
        <v>1146</v>
      </c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>
        <v>419</v>
      </c>
    </row>
    <row r="395" spans="1:25">
      <c r="A395" s="17" t="s">
        <v>1150</v>
      </c>
      <c r="B395" s="17" t="s">
        <v>1130</v>
      </c>
      <c r="C395" s="17" t="s">
        <v>1152</v>
      </c>
      <c r="D395" s="17" t="s">
        <v>1153</v>
      </c>
      <c r="E395" s="17" t="s">
        <v>1135</v>
      </c>
      <c r="F395" s="17" t="s">
        <v>1136</v>
      </c>
      <c r="G395" s="17" t="s">
        <v>1137</v>
      </c>
      <c r="H395" s="17" t="s">
        <v>1143</v>
      </c>
      <c r="I395" s="17" t="s">
        <v>1154</v>
      </c>
      <c r="J395" s="17" t="s">
        <v>1144</v>
      </c>
      <c r="K395" s="17" t="s">
        <v>1145</v>
      </c>
      <c r="L395" s="17" t="s">
        <v>1146</v>
      </c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>
        <v>379</v>
      </c>
    </row>
    <row r="396" spans="1:25">
      <c r="A396" s="17" t="s">
        <v>1128</v>
      </c>
      <c r="B396" s="17" t="s">
        <v>1131</v>
      </c>
      <c r="C396" s="17" t="s">
        <v>1155</v>
      </c>
      <c r="D396" s="17" t="s">
        <v>1156</v>
      </c>
      <c r="E396" s="17" t="s">
        <v>1157</v>
      </c>
      <c r="F396" s="17" t="s">
        <v>1158</v>
      </c>
      <c r="G396" s="17" t="s">
        <v>1159</v>
      </c>
      <c r="H396" s="17" t="s">
        <v>1161</v>
      </c>
      <c r="I396" s="17" t="s">
        <v>1160</v>
      </c>
      <c r="J396" s="17" t="s">
        <v>1162</v>
      </c>
      <c r="K396" s="17" t="s">
        <v>1163</v>
      </c>
      <c r="L396" s="17" t="s">
        <v>1164</v>
      </c>
      <c r="M396" s="17" t="s">
        <v>1165</v>
      </c>
      <c r="N396" s="17" t="s">
        <v>1166</v>
      </c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>
        <v>239</v>
      </c>
    </row>
    <row r="397" spans="1:25">
      <c r="A397" s="17" t="s">
        <v>1740</v>
      </c>
      <c r="B397" s="17" t="s">
        <v>1167</v>
      </c>
      <c r="C397" s="17" t="s">
        <v>1168</v>
      </c>
      <c r="D397" s="17" t="s">
        <v>1169</v>
      </c>
      <c r="E397" s="17" t="s">
        <v>1175</v>
      </c>
      <c r="F397" s="17" t="s">
        <v>1247</v>
      </c>
      <c r="G397" s="17" t="s">
        <v>1170</v>
      </c>
      <c r="H397" s="17" t="s">
        <v>1246</v>
      </c>
      <c r="I397" s="17" t="s">
        <v>1172</v>
      </c>
      <c r="J397" s="17" t="s">
        <v>1171</v>
      </c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</row>
    <row r="398" spans="1:25">
      <c r="A398" s="17" t="s">
        <v>1282</v>
      </c>
      <c r="B398" s="17" t="s">
        <v>1167</v>
      </c>
      <c r="C398" s="17" t="s">
        <v>1168</v>
      </c>
      <c r="D398" s="17" t="s">
        <v>1169</v>
      </c>
      <c r="E398" s="17" t="s">
        <v>1175</v>
      </c>
      <c r="F398" s="17" t="s">
        <v>1247</v>
      </c>
      <c r="G398" s="17" t="s">
        <v>1170</v>
      </c>
      <c r="H398" s="17" t="s">
        <v>1246</v>
      </c>
      <c r="I398" s="17" t="s">
        <v>1172</v>
      </c>
      <c r="J398" s="17" t="s">
        <v>1171</v>
      </c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17">
        <v>229</v>
      </c>
    </row>
    <row r="399" spans="1:25">
      <c r="A399" s="17" t="s">
        <v>1968</v>
      </c>
      <c r="B399" s="17" t="s">
        <v>1969</v>
      </c>
      <c r="C399" s="17" t="s">
        <v>1168</v>
      </c>
      <c r="D399" s="17" t="s">
        <v>1174</v>
      </c>
      <c r="E399" s="17" t="s">
        <v>1175</v>
      </c>
      <c r="F399" s="17" t="s">
        <v>1248</v>
      </c>
      <c r="G399" s="17" t="s">
        <v>1170</v>
      </c>
      <c r="H399" s="17" t="s">
        <v>1246</v>
      </c>
      <c r="I399" s="17" t="s">
        <v>1172</v>
      </c>
      <c r="J399" s="17" t="s">
        <v>1171</v>
      </c>
      <c r="K399" t="s">
        <v>1249</v>
      </c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17">
        <v>219</v>
      </c>
    </row>
    <row r="400" spans="1:25">
      <c r="A400" s="17" t="s">
        <v>1287</v>
      </c>
      <c r="B400" s="17" t="s">
        <v>1173</v>
      </c>
      <c r="C400" s="17" t="s">
        <v>1168</v>
      </c>
      <c r="D400" s="17" t="s">
        <v>1169</v>
      </c>
      <c r="E400" s="17" t="s">
        <v>1176</v>
      </c>
      <c r="F400" s="17" t="s">
        <v>1247</v>
      </c>
      <c r="G400" s="17" t="s">
        <v>1170</v>
      </c>
      <c r="H400" s="17" t="s">
        <v>1246</v>
      </c>
      <c r="I400" s="17" t="s">
        <v>1172</v>
      </c>
      <c r="J400" s="17" t="s">
        <v>1171</v>
      </c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17">
        <v>199</v>
      </c>
    </row>
    <row r="401" spans="1:25">
      <c r="A401" s="17" t="s">
        <v>1741</v>
      </c>
      <c r="B401" s="17" t="s">
        <v>1742</v>
      </c>
      <c r="C401" s="17" t="s">
        <v>1168</v>
      </c>
      <c r="D401" s="17" t="s">
        <v>1169</v>
      </c>
      <c r="E401" s="17" t="s">
        <v>1176</v>
      </c>
      <c r="F401" s="17" t="s">
        <v>1247</v>
      </c>
      <c r="G401" s="17" t="s">
        <v>1170</v>
      </c>
      <c r="H401" s="17" t="s">
        <v>1246</v>
      </c>
      <c r="I401" s="17" t="s">
        <v>1172</v>
      </c>
      <c r="J401" s="17" t="s">
        <v>1171</v>
      </c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17">
        <v>149</v>
      </c>
    </row>
    <row r="402" spans="1:25">
      <c r="A402" s="17" t="s">
        <v>1743</v>
      </c>
      <c r="B402" s="17" t="s">
        <v>1744</v>
      </c>
      <c r="C402" s="17" t="s">
        <v>1178</v>
      </c>
      <c r="D402" s="17" t="s">
        <v>1179</v>
      </c>
      <c r="E402" s="17" t="s">
        <v>1255</v>
      </c>
      <c r="F402" s="17" t="s">
        <v>1321</v>
      </c>
      <c r="G402" s="17" t="s">
        <v>1182</v>
      </c>
      <c r="H402" s="17" t="s">
        <v>1171</v>
      </c>
      <c r="I402" s="17" t="s">
        <v>1180</v>
      </c>
      <c r="J402" s="17" t="s">
        <v>1181</v>
      </c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17"/>
    </row>
    <row r="403" spans="1:25">
      <c r="A403" s="17" t="s">
        <v>1745</v>
      </c>
      <c r="B403" s="17" t="s">
        <v>1177</v>
      </c>
      <c r="C403" s="17" t="s">
        <v>1178</v>
      </c>
      <c r="D403" s="17" t="s">
        <v>1179</v>
      </c>
      <c r="E403" s="17" t="s">
        <v>1255</v>
      </c>
      <c r="F403" s="17" t="s">
        <v>1321</v>
      </c>
      <c r="G403" s="17" t="s">
        <v>1182</v>
      </c>
      <c r="H403" s="17" t="s">
        <v>1171</v>
      </c>
      <c r="I403" s="17" t="s">
        <v>1180</v>
      </c>
      <c r="J403" s="17" t="s">
        <v>1181</v>
      </c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17">
        <v>129</v>
      </c>
    </row>
    <row r="404" spans="1:25">
      <c r="A404" s="17" t="s">
        <v>1283</v>
      </c>
      <c r="B404" s="17" t="s">
        <v>1190</v>
      </c>
      <c r="C404" s="17" t="s">
        <v>1178</v>
      </c>
      <c r="D404" s="17" t="s">
        <v>1179</v>
      </c>
      <c r="E404" s="17" t="s">
        <v>1254</v>
      </c>
      <c r="F404" s="17" t="s">
        <v>1321</v>
      </c>
      <c r="G404" s="17" t="s">
        <v>1182</v>
      </c>
      <c r="H404" s="17" t="s">
        <v>1171</v>
      </c>
      <c r="I404" s="17" t="s">
        <v>1180</v>
      </c>
      <c r="J404" s="17" t="s">
        <v>1181</v>
      </c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17">
        <v>129</v>
      </c>
    </row>
    <row r="405" spans="1:25">
      <c r="A405" s="17" t="s">
        <v>1746</v>
      </c>
      <c r="B405" s="17" t="s">
        <v>1747</v>
      </c>
      <c r="C405" s="17" t="s">
        <v>1178</v>
      </c>
      <c r="D405" s="17" t="s">
        <v>1183</v>
      </c>
      <c r="E405" s="17" t="s">
        <v>1253</v>
      </c>
      <c r="F405" s="17" t="s">
        <v>1321</v>
      </c>
      <c r="G405" s="17" t="s">
        <v>1185</v>
      </c>
      <c r="H405" s="17" t="s">
        <v>1171</v>
      </c>
      <c r="I405" s="17" t="s">
        <v>1180</v>
      </c>
      <c r="J405" s="17" t="s">
        <v>1181</v>
      </c>
      <c r="K405" s="17" t="s">
        <v>1184</v>
      </c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17">
        <v>129</v>
      </c>
    </row>
    <row r="406" spans="1:25">
      <c r="A406" s="17" t="s">
        <v>1748</v>
      </c>
      <c r="B406" s="17" t="s">
        <v>1749</v>
      </c>
      <c r="C406" s="17" t="s">
        <v>1178</v>
      </c>
      <c r="D406" s="17" t="s">
        <v>1183</v>
      </c>
      <c r="E406" s="17" t="s">
        <v>1253</v>
      </c>
      <c r="F406" s="17" t="s">
        <v>1321</v>
      </c>
      <c r="G406" s="17" t="s">
        <v>1185</v>
      </c>
      <c r="H406" s="17" t="s">
        <v>1171</v>
      </c>
      <c r="I406" s="17" t="s">
        <v>1180</v>
      </c>
      <c r="J406" s="17" t="s">
        <v>1181</v>
      </c>
      <c r="K406" s="17" t="s">
        <v>1184</v>
      </c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17">
        <v>129</v>
      </c>
    </row>
    <row r="407" spans="1:25">
      <c r="A407" s="17" t="s">
        <v>1284</v>
      </c>
      <c r="B407" s="17" t="s">
        <v>1186</v>
      </c>
      <c r="C407" s="17" t="s">
        <v>1178</v>
      </c>
      <c r="D407" s="17" t="s">
        <v>1183</v>
      </c>
      <c r="E407" s="17" t="s">
        <v>1250</v>
      </c>
      <c r="F407" s="17" t="s">
        <v>1321</v>
      </c>
      <c r="G407" s="17" t="s">
        <v>1182</v>
      </c>
      <c r="H407" s="17" t="s">
        <v>1171</v>
      </c>
      <c r="I407" s="17" t="s">
        <v>1180</v>
      </c>
      <c r="J407" s="17" t="s">
        <v>1181</v>
      </c>
      <c r="K407" s="17" t="s">
        <v>1256</v>
      </c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17">
        <v>109</v>
      </c>
    </row>
    <row r="408" spans="1:25">
      <c r="A408" s="17" t="s">
        <v>1285</v>
      </c>
      <c r="B408" s="17" t="s">
        <v>1187</v>
      </c>
      <c r="C408" s="17" t="s">
        <v>1178</v>
      </c>
      <c r="D408" s="17" t="s">
        <v>1183</v>
      </c>
      <c r="E408" s="17" t="s">
        <v>1251</v>
      </c>
      <c r="F408" s="17" t="s">
        <v>1321</v>
      </c>
      <c r="G408" s="17" t="s">
        <v>1182</v>
      </c>
      <c r="H408" s="17" t="s">
        <v>1171</v>
      </c>
      <c r="I408" s="17" t="s">
        <v>1180</v>
      </c>
      <c r="J408" s="17" t="s">
        <v>1181</v>
      </c>
      <c r="K408" s="17" t="s">
        <v>1256</v>
      </c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17">
        <v>89</v>
      </c>
    </row>
    <row r="409" spans="1:25">
      <c r="A409" s="17" t="s">
        <v>1286</v>
      </c>
      <c r="B409" s="17" t="s">
        <v>1188</v>
      </c>
      <c r="C409" s="17" t="s">
        <v>1191</v>
      </c>
      <c r="D409" s="17" t="s">
        <v>1192</v>
      </c>
      <c r="E409" s="17" t="s">
        <v>1252</v>
      </c>
      <c r="F409" s="17" t="s">
        <v>1321</v>
      </c>
      <c r="G409" s="17" t="s">
        <v>1182</v>
      </c>
      <c r="H409" s="17" t="s">
        <v>1171</v>
      </c>
      <c r="I409" s="17" t="s">
        <v>1180</v>
      </c>
      <c r="J409" s="17" t="s">
        <v>1181</v>
      </c>
      <c r="K409" s="17" t="s">
        <v>1184</v>
      </c>
      <c r="L409" s="23"/>
      <c r="M409" s="24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17">
        <v>149</v>
      </c>
    </row>
    <row r="410" spans="1:25">
      <c r="A410" s="17" t="s">
        <v>1750</v>
      </c>
      <c r="B410" s="17" t="s">
        <v>1751</v>
      </c>
      <c r="C410" s="17" t="s">
        <v>1178</v>
      </c>
      <c r="D410" s="17" t="s">
        <v>1183</v>
      </c>
      <c r="E410" s="17" t="s">
        <v>1253</v>
      </c>
      <c r="F410" s="17" t="s">
        <v>1321</v>
      </c>
      <c r="G410" s="17" t="s">
        <v>1185</v>
      </c>
      <c r="H410" s="17" t="s">
        <v>1171</v>
      </c>
      <c r="I410" s="17" t="s">
        <v>1180</v>
      </c>
      <c r="J410" s="17" t="s">
        <v>1181</v>
      </c>
      <c r="K410" s="17" t="s">
        <v>1184</v>
      </c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17">
        <v>129</v>
      </c>
    </row>
    <row r="411" spans="1:25">
      <c r="A411" s="17" t="s">
        <v>1288</v>
      </c>
      <c r="B411" s="17" t="s">
        <v>1189</v>
      </c>
      <c r="C411" s="17" t="s">
        <v>1178</v>
      </c>
      <c r="D411" s="17" t="s">
        <v>1179</v>
      </c>
      <c r="E411" s="17" t="s">
        <v>1254</v>
      </c>
      <c r="F411" s="17" t="s">
        <v>1321</v>
      </c>
      <c r="G411" s="17" t="s">
        <v>1182</v>
      </c>
      <c r="H411" s="17" t="s">
        <v>1171</v>
      </c>
      <c r="I411" s="17" t="s">
        <v>1180</v>
      </c>
      <c r="J411" s="17" t="s">
        <v>1181</v>
      </c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17">
        <v>119</v>
      </c>
    </row>
    <row r="412" spans="1:25">
      <c r="A412" s="17" t="s">
        <v>1752</v>
      </c>
      <c r="B412" s="17" t="s">
        <v>1753</v>
      </c>
      <c r="C412" s="17" t="s">
        <v>1196</v>
      </c>
      <c r="D412" s="17" t="s">
        <v>1199</v>
      </c>
      <c r="E412" s="17" t="s">
        <v>1200</v>
      </c>
      <c r="F412" s="17" t="s">
        <v>1201</v>
      </c>
      <c r="G412" s="17" t="s">
        <v>1202</v>
      </c>
      <c r="H412" s="17" t="s">
        <v>1203</v>
      </c>
      <c r="I412" s="17" t="s">
        <v>1204</v>
      </c>
      <c r="J412" s="17" t="s">
        <v>1205</v>
      </c>
      <c r="K412" s="17" t="s">
        <v>1206</v>
      </c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17"/>
    </row>
    <row r="413" spans="1:25">
      <c r="A413" s="17" t="s">
        <v>1754</v>
      </c>
      <c r="B413" s="17" t="s">
        <v>1753</v>
      </c>
      <c r="C413" s="17" t="s">
        <v>1196</v>
      </c>
      <c r="D413" s="17" t="s">
        <v>1199</v>
      </c>
      <c r="E413" s="17" t="s">
        <v>1200</v>
      </c>
      <c r="F413" s="17" t="s">
        <v>1201</v>
      </c>
      <c r="G413" s="17" t="s">
        <v>1202</v>
      </c>
      <c r="H413" s="17" t="s">
        <v>1203</v>
      </c>
      <c r="I413" s="17" t="s">
        <v>1204</v>
      </c>
      <c r="J413" s="17" t="s">
        <v>1205</v>
      </c>
      <c r="K413" s="17" t="s">
        <v>1206</v>
      </c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17"/>
    </row>
    <row r="414" spans="1:25">
      <c r="A414" s="17" t="s">
        <v>1289</v>
      </c>
      <c r="B414" s="17" t="s">
        <v>1193</v>
      </c>
      <c r="C414" s="17" t="s">
        <v>1196</v>
      </c>
      <c r="D414" s="17" t="s">
        <v>1199</v>
      </c>
      <c r="E414" s="17" t="s">
        <v>1200</v>
      </c>
      <c r="F414" s="17" t="s">
        <v>1201</v>
      </c>
      <c r="G414" s="17" t="s">
        <v>1202</v>
      </c>
      <c r="H414" s="17" t="s">
        <v>1203</v>
      </c>
      <c r="I414" s="17" t="s">
        <v>1204</v>
      </c>
      <c r="J414" s="17" t="s">
        <v>1205</v>
      </c>
      <c r="K414" s="17" t="s">
        <v>1206</v>
      </c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17">
        <v>169</v>
      </c>
    </row>
    <row r="415" spans="1:25">
      <c r="A415" s="17" t="s">
        <v>1755</v>
      </c>
      <c r="B415" s="17" t="s">
        <v>1756</v>
      </c>
      <c r="C415" s="17" t="s">
        <v>1196</v>
      </c>
      <c r="D415" s="17" t="s">
        <v>1199</v>
      </c>
      <c r="E415" s="17" t="s">
        <v>1200</v>
      </c>
      <c r="F415" s="17" t="s">
        <v>1201</v>
      </c>
      <c r="G415" s="17" t="s">
        <v>1202</v>
      </c>
      <c r="H415" s="17" t="s">
        <v>1203</v>
      </c>
      <c r="I415" s="17" t="s">
        <v>1204</v>
      </c>
      <c r="J415" s="17" t="s">
        <v>1205</v>
      </c>
      <c r="K415" s="17" t="s">
        <v>1206</v>
      </c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17">
        <v>169</v>
      </c>
    </row>
    <row r="416" spans="1:25">
      <c r="A416" s="17" t="s">
        <v>1757</v>
      </c>
      <c r="B416" s="17" t="s">
        <v>1194</v>
      </c>
      <c r="C416" s="17" t="s">
        <v>1197</v>
      </c>
      <c r="D416" s="17" t="s">
        <v>1208</v>
      </c>
      <c r="E416" s="17" t="s">
        <v>1207</v>
      </c>
      <c r="F416" s="17" t="s">
        <v>1209</v>
      </c>
      <c r="G416" s="17" t="s">
        <v>1211</v>
      </c>
      <c r="H416" s="17" t="s">
        <v>1212</v>
      </c>
      <c r="I416" s="17" t="s">
        <v>1214</v>
      </c>
      <c r="J416" s="17"/>
      <c r="K416" s="17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17">
        <v>119</v>
      </c>
    </row>
    <row r="417" spans="1:25">
      <c r="A417" s="17" t="s">
        <v>1290</v>
      </c>
      <c r="B417" s="17" t="s">
        <v>1195</v>
      </c>
      <c r="C417" s="17" t="s">
        <v>1198</v>
      </c>
      <c r="D417" s="17" t="s">
        <v>1208</v>
      </c>
      <c r="E417" s="17" t="s">
        <v>1210</v>
      </c>
      <c r="F417" s="17" t="s">
        <v>1209</v>
      </c>
      <c r="G417" s="17" t="s">
        <v>1211</v>
      </c>
      <c r="H417" s="17" t="s">
        <v>1213</v>
      </c>
      <c r="I417" s="17" t="s">
        <v>1214</v>
      </c>
      <c r="J417" s="17" t="s">
        <v>1207</v>
      </c>
      <c r="K417" s="17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17">
        <v>104</v>
      </c>
    </row>
    <row r="418" spans="1:25">
      <c r="A418" s="17" t="s">
        <v>1758</v>
      </c>
      <c r="B418" s="17" t="s">
        <v>1759</v>
      </c>
      <c r="C418" s="17" t="s">
        <v>1760</v>
      </c>
      <c r="D418" s="17" t="s">
        <v>1761</v>
      </c>
      <c r="E418" s="17" t="s">
        <v>1762</v>
      </c>
      <c r="F418" s="17" t="s">
        <v>1763</v>
      </c>
      <c r="G418" s="17" t="s">
        <v>1211</v>
      </c>
      <c r="H418" s="17" t="s">
        <v>1209</v>
      </c>
      <c r="I418" s="17" t="s">
        <v>1213</v>
      </c>
      <c r="J418" s="17" t="s">
        <v>1212</v>
      </c>
      <c r="K418" s="17" t="s">
        <v>1199</v>
      </c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17"/>
    </row>
    <row r="419" spans="1:25">
      <c r="A419" s="17" t="s">
        <v>1764</v>
      </c>
      <c r="B419" s="17" t="s">
        <v>1759</v>
      </c>
      <c r="C419" s="17" t="s">
        <v>1760</v>
      </c>
      <c r="D419" s="17" t="s">
        <v>1761</v>
      </c>
      <c r="E419" s="17" t="s">
        <v>1762</v>
      </c>
      <c r="F419" s="17" t="s">
        <v>1763</v>
      </c>
      <c r="G419" s="17" t="s">
        <v>1211</v>
      </c>
      <c r="H419" s="17" t="s">
        <v>1209</v>
      </c>
      <c r="I419" s="17" t="s">
        <v>1213</v>
      </c>
      <c r="J419" s="17" t="s">
        <v>1212</v>
      </c>
      <c r="K419" s="17" t="s">
        <v>1199</v>
      </c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17"/>
    </row>
    <row r="420" spans="1:25">
      <c r="A420" s="17" t="s">
        <v>1956</v>
      </c>
      <c r="B420" s="17" t="s">
        <v>1955</v>
      </c>
      <c r="C420" s="17" t="s">
        <v>1215</v>
      </c>
      <c r="D420" s="17" t="s">
        <v>1217</v>
      </c>
      <c r="E420" s="17" t="s">
        <v>1212</v>
      </c>
      <c r="F420" s="17" t="s">
        <v>1171</v>
      </c>
      <c r="G420" s="17" t="s">
        <v>1218</v>
      </c>
      <c r="H420" s="17" t="s">
        <v>1219</v>
      </c>
      <c r="I420" s="17" t="s">
        <v>1220</v>
      </c>
      <c r="J420" s="17" t="s">
        <v>1140</v>
      </c>
      <c r="K420" s="17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17">
        <v>129</v>
      </c>
    </row>
    <row r="421" spans="1:25">
      <c r="A421" s="17" t="s">
        <v>1957</v>
      </c>
      <c r="B421" s="17" t="s">
        <v>1955</v>
      </c>
      <c r="C421" s="17" t="s">
        <v>1198</v>
      </c>
      <c r="D421" s="17" t="s">
        <v>1216</v>
      </c>
      <c r="E421" s="17" t="s">
        <v>1212</v>
      </c>
      <c r="F421" s="17" t="s">
        <v>1171</v>
      </c>
      <c r="G421" s="17" t="s">
        <v>1218</v>
      </c>
      <c r="H421" s="17" t="s">
        <v>1219</v>
      </c>
      <c r="I421" s="17" t="s">
        <v>1221</v>
      </c>
      <c r="J421" s="17" t="s">
        <v>1222</v>
      </c>
      <c r="K421" s="17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17"/>
    </row>
    <row r="422" spans="1:25">
      <c r="A422" s="17" t="s">
        <v>1277</v>
      </c>
      <c r="B422" s="17" t="s">
        <v>1279</v>
      </c>
      <c r="C422" s="17" t="s">
        <v>1198</v>
      </c>
      <c r="D422" s="17" t="s">
        <v>1216</v>
      </c>
      <c r="E422" s="17" t="s">
        <v>1212</v>
      </c>
      <c r="F422" s="17" t="s">
        <v>1171</v>
      </c>
      <c r="G422" s="17" t="s">
        <v>1218</v>
      </c>
      <c r="H422" s="17" t="s">
        <v>1219</v>
      </c>
      <c r="I422" s="17" t="s">
        <v>1221</v>
      </c>
      <c r="J422" s="17" t="s">
        <v>1222</v>
      </c>
      <c r="K422" s="17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17">
        <v>99</v>
      </c>
    </row>
    <row r="423" spans="1:25">
      <c r="A423" s="17" t="s">
        <v>1278</v>
      </c>
      <c r="B423" s="17" t="s">
        <v>1280</v>
      </c>
      <c r="C423" s="17" t="s">
        <v>1198</v>
      </c>
      <c r="D423" s="17" t="s">
        <v>1216</v>
      </c>
      <c r="E423" s="17" t="s">
        <v>1212</v>
      </c>
      <c r="F423" s="17" t="s">
        <v>1171</v>
      </c>
      <c r="G423" s="17" t="s">
        <v>1218</v>
      </c>
      <c r="H423" s="17" t="s">
        <v>1219</v>
      </c>
      <c r="I423" s="17" t="s">
        <v>1221</v>
      </c>
      <c r="J423" s="17" t="s">
        <v>1222</v>
      </c>
      <c r="K423" s="17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17">
        <v>89</v>
      </c>
    </row>
    <row r="424" spans="1:25">
      <c r="A424" s="17" t="s">
        <v>1765</v>
      </c>
      <c r="B424" s="17" t="s">
        <v>1766</v>
      </c>
      <c r="C424" s="17" t="s">
        <v>1767</v>
      </c>
      <c r="D424" s="17" t="s">
        <v>1768</v>
      </c>
      <c r="E424" s="17" t="s">
        <v>1212</v>
      </c>
      <c r="F424" s="17" t="s">
        <v>1769</v>
      </c>
      <c r="G424" s="17" t="s">
        <v>1263</v>
      </c>
      <c r="H424" s="17"/>
      <c r="I424" s="17"/>
      <c r="J424" s="17"/>
      <c r="K424" s="17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17"/>
    </row>
    <row r="425" spans="1:25">
      <c r="A425" s="17" t="s">
        <v>1770</v>
      </c>
      <c r="B425" s="17" t="s">
        <v>1766</v>
      </c>
      <c r="C425" s="17" t="s">
        <v>1767</v>
      </c>
      <c r="D425" s="17" t="s">
        <v>1768</v>
      </c>
      <c r="E425" s="17" t="s">
        <v>1212</v>
      </c>
      <c r="F425" s="17" t="s">
        <v>1769</v>
      </c>
      <c r="G425" s="17" t="s">
        <v>1263</v>
      </c>
      <c r="H425" s="17"/>
      <c r="I425" s="17"/>
      <c r="J425" s="17"/>
      <c r="K425" s="17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17"/>
    </row>
    <row r="426" spans="1:25">
      <c r="A426" s="17" t="s">
        <v>1223</v>
      </c>
      <c r="B426" s="17" t="s">
        <v>1224</v>
      </c>
      <c r="C426" s="17" t="s">
        <v>1225</v>
      </c>
      <c r="D426" s="17" t="s">
        <v>1226</v>
      </c>
      <c r="E426" s="17" t="s">
        <v>1227</v>
      </c>
      <c r="F426" s="17" t="s">
        <v>1228</v>
      </c>
      <c r="G426" s="17" t="s">
        <v>1229</v>
      </c>
      <c r="H426" s="17" t="s">
        <v>1230</v>
      </c>
      <c r="I426" s="17" t="s">
        <v>1231</v>
      </c>
      <c r="J426" s="17" t="s">
        <v>1232</v>
      </c>
      <c r="K426" s="17" t="s">
        <v>1184</v>
      </c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17">
        <v>124</v>
      </c>
    </row>
    <row r="427" spans="1:25">
      <c r="A427" s="17" t="s">
        <v>1281</v>
      </c>
      <c r="B427" s="17" t="s">
        <v>1233</v>
      </c>
      <c r="C427" s="17" t="s">
        <v>1191</v>
      </c>
      <c r="D427" s="17" t="s">
        <v>1234</v>
      </c>
      <c r="E427" s="17" t="s">
        <v>1227</v>
      </c>
      <c r="F427" s="17" t="s">
        <v>1235</v>
      </c>
      <c r="G427" s="17" t="s">
        <v>1236</v>
      </c>
      <c r="H427" s="17" t="s">
        <v>1237</v>
      </c>
      <c r="I427" s="17" t="s">
        <v>1238</v>
      </c>
      <c r="J427" s="17" t="s">
        <v>1239</v>
      </c>
      <c r="K427" s="17" t="s">
        <v>1124</v>
      </c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17">
        <v>149</v>
      </c>
    </row>
    <row r="428" spans="1:25">
      <c r="A428" s="17" t="s">
        <v>1771</v>
      </c>
      <c r="B428" s="17" t="s">
        <v>1772</v>
      </c>
      <c r="C428" s="17" t="s">
        <v>1198</v>
      </c>
      <c r="D428" s="17" t="s">
        <v>1773</v>
      </c>
      <c r="E428" s="17" t="s">
        <v>1212</v>
      </c>
      <c r="F428" s="17" t="s">
        <v>1171</v>
      </c>
      <c r="G428" s="17" t="s">
        <v>1218</v>
      </c>
      <c r="H428" s="17" t="s">
        <v>1219</v>
      </c>
      <c r="I428" s="17" t="s">
        <v>1221</v>
      </c>
      <c r="J428" s="17" t="s">
        <v>1222</v>
      </c>
      <c r="K428" s="17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17"/>
    </row>
    <row r="429" spans="1:25">
      <c r="A429" s="17" t="s">
        <v>1269</v>
      </c>
      <c r="B429" s="17" t="s">
        <v>1242</v>
      </c>
      <c r="C429" s="17" t="s">
        <v>1198</v>
      </c>
      <c r="D429" s="17" t="s">
        <v>1270</v>
      </c>
      <c r="E429" s="17" t="s">
        <v>1271</v>
      </c>
      <c r="F429" s="17" t="s">
        <v>1309</v>
      </c>
      <c r="G429" s="17" t="s">
        <v>1276</v>
      </c>
      <c r="H429" s="17" t="s">
        <v>1272</v>
      </c>
      <c r="I429" s="17" t="s">
        <v>1273</v>
      </c>
      <c r="J429" s="17" t="s">
        <v>1274</v>
      </c>
      <c r="K429" s="17" t="s">
        <v>1275</v>
      </c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17">
        <v>199</v>
      </c>
    </row>
    <row r="430" spans="1:25">
      <c r="A430" s="17" t="s">
        <v>1268</v>
      </c>
      <c r="B430" s="17" t="s">
        <v>1243</v>
      </c>
      <c r="C430" s="17" t="s">
        <v>1198</v>
      </c>
      <c r="D430" s="17" t="s">
        <v>1270</v>
      </c>
      <c r="E430" s="17" t="s">
        <v>1271</v>
      </c>
      <c r="F430" s="17" t="s">
        <v>1309</v>
      </c>
      <c r="G430" s="17" t="s">
        <v>1276</v>
      </c>
      <c r="H430" s="17" t="s">
        <v>1272</v>
      </c>
      <c r="I430" s="17" t="s">
        <v>1273</v>
      </c>
      <c r="J430" s="17" t="s">
        <v>1274</v>
      </c>
      <c r="K430" s="17" t="s">
        <v>1275</v>
      </c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17">
        <v>199</v>
      </c>
    </row>
    <row r="431" spans="1:25">
      <c r="A431" s="17" t="s">
        <v>1267</v>
      </c>
      <c r="B431" s="17" t="s">
        <v>1240</v>
      </c>
      <c r="C431" s="17" t="s">
        <v>1198</v>
      </c>
      <c r="D431" s="17" t="s">
        <v>1261</v>
      </c>
      <c r="E431" s="17" t="s">
        <v>1262</v>
      </c>
      <c r="F431" s="17" t="s">
        <v>1263</v>
      </c>
      <c r="G431" s="17" t="s">
        <v>1229</v>
      </c>
      <c r="H431" s="17" t="s">
        <v>1230</v>
      </c>
      <c r="I431" s="17" t="s">
        <v>1231</v>
      </c>
      <c r="J431" s="17" t="s">
        <v>1232</v>
      </c>
      <c r="K431" s="17" t="s">
        <v>1264</v>
      </c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17">
        <v>159</v>
      </c>
    </row>
    <row r="432" spans="1:25">
      <c r="A432" s="17" t="s">
        <v>1774</v>
      </c>
      <c r="B432" s="17" t="s">
        <v>1241</v>
      </c>
      <c r="C432" s="17" t="s">
        <v>1198</v>
      </c>
      <c r="D432" s="17" t="s">
        <v>1261</v>
      </c>
      <c r="E432" s="17" t="s">
        <v>1262</v>
      </c>
      <c r="F432" s="17" t="s">
        <v>1263</v>
      </c>
      <c r="G432" s="17" t="s">
        <v>1229</v>
      </c>
      <c r="H432" s="17" t="s">
        <v>1230</v>
      </c>
      <c r="I432" s="17" t="s">
        <v>1231</v>
      </c>
      <c r="J432" s="17" t="s">
        <v>1232</v>
      </c>
      <c r="K432" s="17" t="s">
        <v>1264</v>
      </c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17">
        <v>159</v>
      </c>
    </row>
    <row r="433" spans="1:25">
      <c r="A433" s="17" t="s">
        <v>1265</v>
      </c>
      <c r="B433" s="17" t="s">
        <v>1187</v>
      </c>
      <c r="C433" s="17" t="s">
        <v>1178</v>
      </c>
      <c r="D433" s="17" t="s">
        <v>1183</v>
      </c>
      <c r="E433" s="17" t="s">
        <v>1260</v>
      </c>
      <c r="F433" s="17" t="s">
        <v>1259</v>
      </c>
      <c r="G433" s="17" t="s">
        <v>1236</v>
      </c>
      <c r="H433" s="17" t="s">
        <v>1182</v>
      </c>
      <c r="I433" s="17" t="s">
        <v>1257</v>
      </c>
      <c r="J433" s="17" t="s">
        <v>1244</v>
      </c>
      <c r="K433" s="17" t="s">
        <v>1245</v>
      </c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17">
        <v>139</v>
      </c>
    </row>
    <row r="434" spans="1:25">
      <c r="A434" s="17" t="s">
        <v>1266</v>
      </c>
      <c r="B434" s="17" t="s">
        <v>1186</v>
      </c>
      <c r="C434" s="17" t="s">
        <v>1178</v>
      </c>
      <c r="D434" s="17" t="s">
        <v>1183</v>
      </c>
      <c r="E434" s="17" t="s">
        <v>1260</v>
      </c>
      <c r="F434" s="17" t="s">
        <v>1258</v>
      </c>
      <c r="G434" s="17" t="s">
        <v>1236</v>
      </c>
      <c r="H434" s="17" t="s">
        <v>1182</v>
      </c>
      <c r="I434" s="17" t="s">
        <v>1257</v>
      </c>
      <c r="J434" s="17" t="s">
        <v>1244</v>
      </c>
      <c r="K434" s="17" t="s">
        <v>1245</v>
      </c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17">
        <v>139</v>
      </c>
    </row>
    <row r="435" spans="1:25">
      <c r="A435" s="17" t="s">
        <v>1775</v>
      </c>
      <c r="B435" s="17" t="s">
        <v>1292</v>
      </c>
      <c r="C435" s="17" t="s">
        <v>1350</v>
      </c>
      <c r="D435" s="17" t="s">
        <v>1351</v>
      </c>
      <c r="E435" s="17" t="s">
        <v>1294</v>
      </c>
      <c r="F435" s="17" t="s">
        <v>1295</v>
      </c>
      <c r="G435" s="17" t="s">
        <v>1296</v>
      </c>
      <c r="H435" s="17" t="s">
        <v>1297</v>
      </c>
      <c r="I435" s="17" t="s">
        <v>1140</v>
      </c>
      <c r="J435" s="17" t="s">
        <v>1298</v>
      </c>
      <c r="K435" s="17" t="s">
        <v>1299</v>
      </c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17">
        <v>279</v>
      </c>
    </row>
    <row r="436" spans="1:25">
      <c r="A436" s="17" t="s">
        <v>1291</v>
      </c>
      <c r="B436" s="17" t="s">
        <v>1293</v>
      </c>
      <c r="C436" s="17" t="s">
        <v>1350</v>
      </c>
      <c r="D436" s="17" t="s">
        <v>1352</v>
      </c>
      <c r="E436" s="17" t="s">
        <v>1294</v>
      </c>
      <c r="F436" s="17" t="s">
        <v>1295</v>
      </c>
      <c r="G436" s="17" t="s">
        <v>1296</v>
      </c>
      <c r="H436" s="17" t="s">
        <v>1297</v>
      </c>
      <c r="I436" s="17" t="s">
        <v>1140</v>
      </c>
      <c r="J436" s="17" t="s">
        <v>1298</v>
      </c>
      <c r="K436" s="17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17">
        <v>249</v>
      </c>
    </row>
    <row r="437" spans="1:25">
      <c r="A437" s="17" t="s">
        <v>1301</v>
      </c>
      <c r="B437" s="17" t="s">
        <v>1242</v>
      </c>
      <c r="C437" s="17" t="s">
        <v>1306</v>
      </c>
      <c r="D437" s="17" t="s">
        <v>1307</v>
      </c>
      <c r="E437" s="17" t="s">
        <v>1308</v>
      </c>
      <c r="F437" s="17" t="s">
        <v>1309</v>
      </c>
      <c r="G437" s="17" t="s">
        <v>1312</v>
      </c>
      <c r="H437" s="17" t="s">
        <v>1273</v>
      </c>
      <c r="I437" s="17" t="s">
        <v>1311</v>
      </c>
      <c r="J437" s="17" t="s">
        <v>1274</v>
      </c>
      <c r="K437" s="17" t="s">
        <v>1310</v>
      </c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17">
        <v>139</v>
      </c>
    </row>
    <row r="438" spans="1:25">
      <c r="A438" s="17" t="s">
        <v>1300</v>
      </c>
      <c r="B438" s="17" t="s">
        <v>1243</v>
      </c>
      <c r="C438" s="17" t="s">
        <v>1306</v>
      </c>
      <c r="D438" s="17" t="s">
        <v>1307</v>
      </c>
      <c r="E438" s="17" t="s">
        <v>1308</v>
      </c>
      <c r="F438" s="17" t="s">
        <v>1309</v>
      </c>
      <c r="G438" s="17" t="s">
        <v>1312</v>
      </c>
      <c r="H438" s="17" t="s">
        <v>1273</v>
      </c>
      <c r="I438" s="17" t="s">
        <v>1311</v>
      </c>
      <c r="J438" s="17" t="s">
        <v>1274</v>
      </c>
      <c r="K438" s="17" t="s">
        <v>1310</v>
      </c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17">
        <v>139</v>
      </c>
    </row>
    <row r="439" spans="1:25">
      <c r="A439" s="17" t="s">
        <v>1776</v>
      </c>
      <c r="B439" s="17" t="s">
        <v>1777</v>
      </c>
      <c r="C439" s="17" t="s">
        <v>1306</v>
      </c>
      <c r="D439" s="17" t="s">
        <v>1307</v>
      </c>
      <c r="E439" s="17" t="s">
        <v>1308</v>
      </c>
      <c r="F439" s="17" t="s">
        <v>1309</v>
      </c>
      <c r="G439" s="17" t="s">
        <v>1312</v>
      </c>
      <c r="H439" s="17" t="s">
        <v>1273</v>
      </c>
      <c r="I439" s="17" t="s">
        <v>1311</v>
      </c>
      <c r="J439" s="17" t="s">
        <v>1274</v>
      </c>
      <c r="K439" s="17" t="s">
        <v>1310</v>
      </c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17"/>
    </row>
    <row r="440" spans="1:25">
      <c r="A440" s="17" t="s">
        <v>1778</v>
      </c>
      <c r="B440" s="17" t="s">
        <v>1777</v>
      </c>
      <c r="C440" s="17" t="s">
        <v>1306</v>
      </c>
      <c r="D440" s="17" t="s">
        <v>1307</v>
      </c>
      <c r="E440" s="17" t="s">
        <v>1308</v>
      </c>
      <c r="F440" s="17" t="s">
        <v>1309</v>
      </c>
      <c r="G440" s="17" t="s">
        <v>1312</v>
      </c>
      <c r="H440" s="17" t="s">
        <v>1273</v>
      </c>
      <c r="I440" s="17" t="s">
        <v>1311</v>
      </c>
      <c r="J440" s="17" t="s">
        <v>1274</v>
      </c>
      <c r="K440" s="17" t="s">
        <v>1310</v>
      </c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17"/>
    </row>
    <row r="441" spans="1:25">
      <c r="A441" s="17" t="s">
        <v>1779</v>
      </c>
      <c r="B441" s="17" t="s">
        <v>1766</v>
      </c>
      <c r="C441" s="17" t="s">
        <v>1313</v>
      </c>
      <c r="D441" s="17" t="s">
        <v>1314</v>
      </c>
      <c r="E441" s="17" t="s">
        <v>1315</v>
      </c>
      <c r="F441" s="17" t="s">
        <v>1316</v>
      </c>
      <c r="G441" s="17" t="s">
        <v>1317</v>
      </c>
      <c r="H441" s="17" t="s">
        <v>1318</v>
      </c>
      <c r="I441" s="17" t="s">
        <v>1319</v>
      </c>
      <c r="J441" s="17" t="s">
        <v>1232</v>
      </c>
      <c r="K441" s="17" t="s">
        <v>1320</v>
      </c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17"/>
    </row>
    <row r="442" spans="1:25">
      <c r="A442" s="17" t="s">
        <v>1780</v>
      </c>
      <c r="B442" s="17" t="s">
        <v>1766</v>
      </c>
      <c r="C442" s="17" t="s">
        <v>1313</v>
      </c>
      <c r="D442" s="17" t="s">
        <v>1314</v>
      </c>
      <c r="E442" s="17" t="s">
        <v>1315</v>
      </c>
      <c r="F442" s="17" t="s">
        <v>1316</v>
      </c>
      <c r="G442" s="17" t="s">
        <v>1317</v>
      </c>
      <c r="H442" s="17" t="s">
        <v>1318</v>
      </c>
      <c r="I442" s="17" t="s">
        <v>1319</v>
      </c>
      <c r="J442" s="17" t="s">
        <v>1232</v>
      </c>
      <c r="K442" s="17" t="s">
        <v>1320</v>
      </c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17"/>
    </row>
    <row r="443" spans="1:25">
      <c r="A443" s="17" t="s">
        <v>1303</v>
      </c>
      <c r="B443" s="17" t="s">
        <v>1766</v>
      </c>
      <c r="C443" s="17" t="s">
        <v>1313</v>
      </c>
      <c r="D443" s="17" t="s">
        <v>1314</v>
      </c>
      <c r="E443" s="17" t="s">
        <v>1315</v>
      </c>
      <c r="F443" s="17" t="s">
        <v>1316</v>
      </c>
      <c r="G443" s="17" t="s">
        <v>1317</v>
      </c>
      <c r="H443" s="17" t="s">
        <v>1318</v>
      </c>
      <c r="I443" s="17" t="s">
        <v>1319</v>
      </c>
      <c r="J443" s="17" t="s">
        <v>1232</v>
      </c>
      <c r="K443" s="17" t="s">
        <v>1320</v>
      </c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17">
        <v>124</v>
      </c>
    </row>
    <row r="444" spans="1:25">
      <c r="A444" s="17" t="s">
        <v>1302</v>
      </c>
      <c r="B444" s="17" t="s">
        <v>1241</v>
      </c>
      <c r="C444" s="17" t="s">
        <v>1313</v>
      </c>
      <c r="D444" s="17" t="s">
        <v>1314</v>
      </c>
      <c r="E444" s="17" t="s">
        <v>1315</v>
      </c>
      <c r="F444" s="17" t="s">
        <v>1316</v>
      </c>
      <c r="G444" s="17" t="s">
        <v>1317</v>
      </c>
      <c r="H444" s="17" t="s">
        <v>1318</v>
      </c>
      <c r="I444" s="17" t="s">
        <v>1319</v>
      </c>
      <c r="J444" s="17" t="s">
        <v>1232</v>
      </c>
      <c r="K444" s="17" t="s">
        <v>1320</v>
      </c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17">
        <v>124</v>
      </c>
    </row>
    <row r="445" spans="1:25">
      <c r="A445" s="17" t="s">
        <v>1781</v>
      </c>
      <c r="B445" s="17" t="s">
        <v>1766</v>
      </c>
      <c r="C445" s="17" t="s">
        <v>1198</v>
      </c>
      <c r="D445" s="17" t="s">
        <v>1768</v>
      </c>
      <c r="E445" s="17" t="s">
        <v>1767</v>
      </c>
      <c r="F445" s="17" t="s">
        <v>1768</v>
      </c>
      <c r="G445" s="17" t="s">
        <v>1212</v>
      </c>
      <c r="H445" s="17" t="s">
        <v>1769</v>
      </c>
      <c r="I445" s="17" t="s">
        <v>1263</v>
      </c>
      <c r="J445" s="17"/>
      <c r="K445" s="17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17"/>
    </row>
    <row r="446" spans="1:25">
      <c r="A446" s="17" t="s">
        <v>1782</v>
      </c>
      <c r="B446" s="17" t="s">
        <v>1766</v>
      </c>
      <c r="C446" s="17" t="s">
        <v>1198</v>
      </c>
      <c r="D446" s="17" t="s">
        <v>1768</v>
      </c>
      <c r="E446" s="17" t="s">
        <v>1767</v>
      </c>
      <c r="F446" s="17" t="s">
        <v>1768</v>
      </c>
      <c r="G446" s="17" t="s">
        <v>1212</v>
      </c>
      <c r="H446" s="17" t="s">
        <v>1769</v>
      </c>
      <c r="I446" s="17" t="s">
        <v>1263</v>
      </c>
      <c r="J446" s="17"/>
      <c r="K446" s="17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17"/>
    </row>
    <row r="447" spans="1:25">
      <c r="A447" s="17" t="s">
        <v>1305</v>
      </c>
      <c r="B447" s="17" t="s">
        <v>1187</v>
      </c>
      <c r="C447" s="17" t="s">
        <v>1178</v>
      </c>
      <c r="D447" s="17" t="s">
        <v>1183</v>
      </c>
      <c r="E447" s="17" t="s">
        <v>1308</v>
      </c>
      <c r="F447" s="17" t="s">
        <v>1321</v>
      </c>
      <c r="G447" s="17" t="s">
        <v>1322</v>
      </c>
      <c r="H447" s="17" t="s">
        <v>1182</v>
      </c>
      <c r="I447" s="17" t="s">
        <v>1323</v>
      </c>
      <c r="J447" s="17" t="s">
        <v>1324</v>
      </c>
      <c r="K447" s="17" t="s">
        <v>1181</v>
      </c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17">
        <v>109</v>
      </c>
    </row>
    <row r="448" spans="1:25">
      <c r="A448" s="17" t="s">
        <v>1304</v>
      </c>
      <c r="B448" s="17" t="s">
        <v>1186</v>
      </c>
      <c r="C448" s="17" t="s">
        <v>1178</v>
      </c>
      <c r="D448" s="17" t="s">
        <v>1183</v>
      </c>
      <c r="E448" s="17" t="s">
        <v>1308</v>
      </c>
      <c r="F448" s="17" t="s">
        <v>1321</v>
      </c>
      <c r="G448" s="17" t="s">
        <v>1322</v>
      </c>
      <c r="H448" s="17" t="s">
        <v>1182</v>
      </c>
      <c r="I448" s="17" t="s">
        <v>1323</v>
      </c>
      <c r="J448" s="17" t="s">
        <v>1324</v>
      </c>
      <c r="K448" s="17" t="s">
        <v>1181</v>
      </c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17">
        <v>109</v>
      </c>
    </row>
    <row r="449" spans="1:25">
      <c r="A449" s="17" t="s">
        <v>1783</v>
      </c>
      <c r="B449" s="17" t="s">
        <v>1784</v>
      </c>
      <c r="C449" s="17" t="s">
        <v>1665</v>
      </c>
      <c r="D449" s="17" t="s">
        <v>1785</v>
      </c>
      <c r="E449" s="17" t="s">
        <v>1329</v>
      </c>
      <c r="F449" s="17" t="s">
        <v>1330</v>
      </c>
      <c r="G449" s="17" t="s">
        <v>1214</v>
      </c>
      <c r="H449" s="17"/>
      <c r="I449" s="17"/>
      <c r="J449" s="17"/>
      <c r="K449" s="17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17"/>
    </row>
    <row r="450" spans="1:25">
      <c r="A450" s="17" t="s">
        <v>1786</v>
      </c>
      <c r="B450" s="17" t="s">
        <v>1784</v>
      </c>
      <c r="C450" s="17" t="s">
        <v>1665</v>
      </c>
      <c r="D450" s="17" t="s">
        <v>1785</v>
      </c>
      <c r="E450" s="17" t="s">
        <v>1329</v>
      </c>
      <c r="F450" s="17" t="s">
        <v>1330</v>
      </c>
      <c r="G450" s="17" t="s">
        <v>1214</v>
      </c>
      <c r="H450" s="17"/>
      <c r="I450" s="17"/>
      <c r="J450" s="17"/>
      <c r="K450" s="17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17"/>
    </row>
    <row r="451" spans="1:25">
      <c r="A451" s="17" t="s">
        <v>1787</v>
      </c>
      <c r="B451" s="17" t="s">
        <v>1784</v>
      </c>
      <c r="C451" s="17" t="s">
        <v>1665</v>
      </c>
      <c r="D451" s="17" t="s">
        <v>1785</v>
      </c>
      <c r="E451" s="17" t="s">
        <v>1329</v>
      </c>
      <c r="F451" s="17" t="s">
        <v>1330</v>
      </c>
      <c r="G451" s="17" t="s">
        <v>1214</v>
      </c>
      <c r="H451" s="17"/>
      <c r="I451" s="17"/>
      <c r="J451" s="17"/>
      <c r="K451" s="17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17"/>
    </row>
    <row r="452" spans="1:25">
      <c r="A452" s="17" t="s">
        <v>1788</v>
      </c>
      <c r="B452" s="17" t="s">
        <v>1325</v>
      </c>
      <c r="C452" s="17" t="s">
        <v>1665</v>
      </c>
      <c r="D452" s="17" t="s">
        <v>1785</v>
      </c>
      <c r="E452" s="17" t="s">
        <v>1329</v>
      </c>
      <c r="F452" s="17" t="s">
        <v>1330</v>
      </c>
      <c r="G452" s="17" t="s">
        <v>1214</v>
      </c>
      <c r="H452" s="17"/>
      <c r="I452" s="17"/>
      <c r="J452" s="17"/>
      <c r="K452" s="17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17"/>
    </row>
    <row r="453" spans="1:25">
      <c r="A453" s="17" t="s">
        <v>1789</v>
      </c>
      <c r="B453" s="17" t="s">
        <v>1325</v>
      </c>
      <c r="C453" s="17" t="s">
        <v>1665</v>
      </c>
      <c r="D453" s="17" t="s">
        <v>1785</v>
      </c>
      <c r="E453" s="17" t="s">
        <v>1329</v>
      </c>
      <c r="F453" s="17" t="s">
        <v>1330</v>
      </c>
      <c r="G453" s="17" t="s">
        <v>1214</v>
      </c>
      <c r="H453" s="17"/>
      <c r="I453" s="17"/>
      <c r="J453" s="17"/>
      <c r="K453" s="17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17"/>
    </row>
    <row r="454" spans="1:25">
      <c r="A454" s="17" t="s">
        <v>1663</v>
      </c>
      <c r="B454" s="17" t="s">
        <v>1325</v>
      </c>
      <c r="C454" s="17" t="s">
        <v>1665</v>
      </c>
      <c r="D454" s="17" t="s">
        <v>1785</v>
      </c>
      <c r="E454" s="17" t="s">
        <v>1329</v>
      </c>
      <c r="F454" s="17" t="s">
        <v>1330</v>
      </c>
      <c r="G454" s="17" t="s">
        <v>1214</v>
      </c>
      <c r="H454" s="17"/>
      <c r="I454" s="17"/>
      <c r="J454" s="17"/>
      <c r="K454" s="17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17"/>
    </row>
    <row r="455" spans="1:25">
      <c r="A455" s="17" t="s">
        <v>1790</v>
      </c>
      <c r="B455" s="17" t="s">
        <v>1791</v>
      </c>
      <c r="C455" s="17" t="s">
        <v>1664</v>
      </c>
      <c r="D455" s="17" t="s">
        <v>1792</v>
      </c>
      <c r="E455" s="17" t="s">
        <v>1793</v>
      </c>
      <c r="F455" s="17" t="s">
        <v>1794</v>
      </c>
      <c r="G455" s="17"/>
      <c r="H455" s="17"/>
      <c r="I455" s="17"/>
      <c r="J455" s="17"/>
      <c r="K455" s="17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17"/>
    </row>
    <row r="456" spans="1:25">
      <c r="A456" s="17" t="s">
        <v>1786</v>
      </c>
      <c r="B456" s="17" t="s">
        <v>1791</v>
      </c>
      <c r="C456" s="17" t="s">
        <v>1664</v>
      </c>
      <c r="D456" s="17" t="s">
        <v>1792</v>
      </c>
      <c r="E456" s="17" t="s">
        <v>1793</v>
      </c>
      <c r="F456" s="17" t="s">
        <v>1794</v>
      </c>
      <c r="G456" s="17"/>
      <c r="H456" s="17"/>
      <c r="I456" s="17"/>
      <c r="J456" s="17"/>
      <c r="K456" s="17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17"/>
    </row>
    <row r="457" spans="1:25">
      <c r="A457" s="17" t="s">
        <v>1795</v>
      </c>
      <c r="B457" s="17" t="s">
        <v>1796</v>
      </c>
      <c r="C457" s="17" t="s">
        <v>1197</v>
      </c>
      <c r="D457" s="17" t="s">
        <v>1785</v>
      </c>
      <c r="E457" s="17" t="s">
        <v>1797</v>
      </c>
      <c r="F457" s="17" t="s">
        <v>1793</v>
      </c>
      <c r="G457" s="17"/>
      <c r="H457" s="17"/>
      <c r="I457" s="17"/>
      <c r="J457" s="17"/>
      <c r="K457" s="17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17"/>
    </row>
    <row r="458" spans="1:25">
      <c r="A458" s="17" t="s">
        <v>1798</v>
      </c>
      <c r="B458" s="17" t="s">
        <v>1367</v>
      </c>
      <c r="C458" s="17" t="s">
        <v>1664</v>
      </c>
      <c r="D458" s="17" t="s">
        <v>1799</v>
      </c>
      <c r="E458" s="17" t="s">
        <v>1797</v>
      </c>
      <c r="F458" s="17" t="s">
        <v>1793</v>
      </c>
      <c r="G458" s="17" t="s">
        <v>1800</v>
      </c>
      <c r="H458" s="17" t="s">
        <v>1801</v>
      </c>
      <c r="I458" s="17" t="s">
        <v>1802</v>
      </c>
      <c r="J458" s="17"/>
      <c r="K458" s="17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17"/>
    </row>
    <row r="459" spans="1:25">
      <c r="A459" s="17" t="s">
        <v>1958</v>
      </c>
      <c r="B459" s="17" t="s">
        <v>1367</v>
      </c>
      <c r="C459" s="17" t="s">
        <v>1664</v>
      </c>
      <c r="D459" s="17" t="s">
        <v>1799</v>
      </c>
      <c r="E459" s="17" t="s">
        <v>1797</v>
      </c>
      <c r="F459" s="17" t="s">
        <v>1793</v>
      </c>
      <c r="G459" s="17"/>
      <c r="H459" s="17"/>
      <c r="I459" s="17"/>
      <c r="J459" s="17"/>
      <c r="K459" s="17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17"/>
    </row>
    <row r="460" spans="1:25">
      <c r="A460" s="17" t="s">
        <v>1803</v>
      </c>
      <c r="B460" s="17" t="s">
        <v>1349</v>
      </c>
      <c r="C460" s="17" t="s">
        <v>1326</v>
      </c>
      <c r="D460" s="17" t="s">
        <v>1327</v>
      </c>
      <c r="E460" s="17" t="s">
        <v>1328</v>
      </c>
      <c r="F460" s="17" t="s">
        <v>1329</v>
      </c>
      <c r="G460" s="17" t="s">
        <v>1330</v>
      </c>
      <c r="H460" s="17" t="s">
        <v>1214</v>
      </c>
      <c r="I460" s="17"/>
      <c r="J460" s="17"/>
      <c r="K460" s="17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17">
        <v>129</v>
      </c>
    </row>
    <row r="461" spans="1:25">
      <c r="A461" s="17" t="s">
        <v>1804</v>
      </c>
      <c r="B461" s="17" t="s">
        <v>1805</v>
      </c>
      <c r="C461" s="17" t="s">
        <v>1326</v>
      </c>
      <c r="D461" s="17" t="s">
        <v>1327</v>
      </c>
      <c r="E461" s="17" t="s">
        <v>1328</v>
      </c>
      <c r="F461" s="17" t="s">
        <v>1331</v>
      </c>
      <c r="G461" s="17" t="s">
        <v>1329</v>
      </c>
      <c r="H461" s="17" t="s">
        <v>1330</v>
      </c>
      <c r="I461" s="17" t="s">
        <v>1214</v>
      </c>
      <c r="J461" s="17"/>
      <c r="K461" s="17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17">
        <v>179</v>
      </c>
    </row>
    <row r="462" spans="1:25">
      <c r="A462" s="17" t="s">
        <v>1806</v>
      </c>
      <c r="B462" s="17" t="s">
        <v>1784</v>
      </c>
      <c r="C462" s="17" t="s">
        <v>1215</v>
      </c>
      <c r="D462" s="17" t="s">
        <v>1807</v>
      </c>
      <c r="E462" s="17" t="s">
        <v>1808</v>
      </c>
      <c r="F462" s="17" t="s">
        <v>1331</v>
      </c>
      <c r="G462" s="17" t="s">
        <v>1329</v>
      </c>
      <c r="H462" s="17" t="s">
        <v>1330</v>
      </c>
      <c r="I462" s="17" t="s">
        <v>1214</v>
      </c>
      <c r="J462" s="17" t="s">
        <v>1809</v>
      </c>
      <c r="K462" s="17" t="s">
        <v>1660</v>
      </c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17"/>
    </row>
    <row r="463" spans="1:25">
      <c r="A463" s="17" t="s">
        <v>1810</v>
      </c>
      <c r="B463" s="17" t="s">
        <v>1325</v>
      </c>
      <c r="C463" s="17" t="s">
        <v>1215</v>
      </c>
      <c r="D463" s="17" t="s">
        <v>1807</v>
      </c>
      <c r="E463" s="17" t="s">
        <v>1808</v>
      </c>
      <c r="F463" s="17" t="s">
        <v>1331</v>
      </c>
      <c r="G463" s="17" t="s">
        <v>1329</v>
      </c>
      <c r="H463" s="17" t="s">
        <v>1330</v>
      </c>
      <c r="I463" s="17" t="s">
        <v>1214</v>
      </c>
      <c r="J463" s="17" t="s">
        <v>1809</v>
      </c>
      <c r="K463" s="17" t="s">
        <v>1660</v>
      </c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17"/>
    </row>
    <row r="464" spans="1:25">
      <c r="A464" s="17" t="s">
        <v>1811</v>
      </c>
      <c r="B464" s="17" t="s">
        <v>1812</v>
      </c>
      <c r="C464" s="17" t="s">
        <v>1215</v>
      </c>
      <c r="D464" s="17" t="s">
        <v>1808</v>
      </c>
      <c r="E464" s="17" t="s">
        <v>1813</v>
      </c>
      <c r="F464" s="17" t="s">
        <v>1661</v>
      </c>
      <c r="G464" s="17" t="s">
        <v>1662</v>
      </c>
      <c r="H464" s="17" t="s">
        <v>1660</v>
      </c>
      <c r="I464" s="17" t="s">
        <v>1807</v>
      </c>
      <c r="J464" s="17" t="s">
        <v>1814</v>
      </c>
      <c r="K464" s="17" t="s">
        <v>1815</v>
      </c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17"/>
    </row>
    <row r="465" spans="1:25">
      <c r="A465" s="17" t="s">
        <v>1332</v>
      </c>
      <c r="B465" s="17" t="s">
        <v>1333</v>
      </c>
      <c r="C465" s="17" t="s">
        <v>1334</v>
      </c>
      <c r="D465" s="17" t="s">
        <v>1335</v>
      </c>
      <c r="E465" s="17" t="s">
        <v>1336</v>
      </c>
      <c r="F465" s="17" t="s">
        <v>1337</v>
      </c>
      <c r="G465" s="17" t="s">
        <v>1338</v>
      </c>
      <c r="H465" s="17" t="s">
        <v>1339</v>
      </c>
      <c r="I465" s="17" t="s">
        <v>1340</v>
      </c>
      <c r="J465" s="17" t="s">
        <v>1341</v>
      </c>
      <c r="K465" s="17" t="s">
        <v>1342</v>
      </c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17">
        <v>489</v>
      </c>
    </row>
    <row r="466" spans="1:25">
      <c r="A466" s="17" t="s">
        <v>1343</v>
      </c>
      <c r="B466" s="17" t="s">
        <v>1344</v>
      </c>
      <c r="C466" s="17" t="s">
        <v>1326</v>
      </c>
      <c r="D466" s="17" t="s">
        <v>1330</v>
      </c>
      <c r="E466" s="17" t="s">
        <v>1345</v>
      </c>
      <c r="F466" s="17" t="s">
        <v>1346</v>
      </c>
      <c r="G466" s="17" t="s">
        <v>1347</v>
      </c>
      <c r="H466" s="17" t="s">
        <v>1348</v>
      </c>
      <c r="I466" s="17" t="s">
        <v>1184</v>
      </c>
      <c r="J466" s="17"/>
      <c r="K466" s="17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17">
        <v>194</v>
      </c>
    </row>
    <row r="467" spans="1:25">
      <c r="A467" s="17" t="s">
        <v>1353</v>
      </c>
      <c r="B467" s="17" t="s">
        <v>1354</v>
      </c>
      <c r="C467" s="17" t="s">
        <v>1326</v>
      </c>
      <c r="D467" s="17" t="s">
        <v>1330</v>
      </c>
      <c r="E467" s="17" t="s">
        <v>1355</v>
      </c>
      <c r="F467" s="17" t="s">
        <v>1356</v>
      </c>
      <c r="G467" s="17" t="s">
        <v>1357</v>
      </c>
      <c r="H467" s="17" t="s">
        <v>1358</v>
      </c>
      <c r="I467" s="17"/>
      <c r="J467" s="17"/>
      <c r="K467" s="17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17">
        <v>149</v>
      </c>
    </row>
    <row r="468" spans="1:25">
      <c r="A468" s="17" t="s">
        <v>1394</v>
      </c>
      <c r="B468" s="17" t="s">
        <v>1397</v>
      </c>
      <c r="C468" s="17" t="s">
        <v>1359</v>
      </c>
      <c r="D468" s="17" t="s">
        <v>1360</v>
      </c>
      <c r="E468" s="17" t="s">
        <v>1345</v>
      </c>
      <c r="F468" s="17" t="s">
        <v>1361</v>
      </c>
      <c r="G468" s="17" t="s">
        <v>1362</v>
      </c>
      <c r="H468" s="17" t="s">
        <v>1363</v>
      </c>
      <c r="I468" s="17" t="s">
        <v>1364</v>
      </c>
      <c r="J468" s="17" t="s">
        <v>1365</v>
      </c>
      <c r="K468" s="17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17">
        <v>139</v>
      </c>
    </row>
    <row r="469" spans="1:25">
      <c r="A469" s="17" t="s">
        <v>1816</v>
      </c>
      <c r="B469" s="17" t="s">
        <v>1791</v>
      </c>
      <c r="C469" s="17" t="s">
        <v>1664</v>
      </c>
      <c r="D469" s="17" t="s">
        <v>1794</v>
      </c>
      <c r="E469" s="17" t="s">
        <v>1371</v>
      </c>
      <c r="F469" s="17" t="s">
        <v>1817</v>
      </c>
      <c r="G469" s="17" t="s">
        <v>1348</v>
      </c>
      <c r="H469" s="17" t="s">
        <v>1375</v>
      </c>
      <c r="I469" s="17"/>
      <c r="J469" s="17"/>
      <c r="K469" s="17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17"/>
    </row>
    <row r="470" spans="1:25">
      <c r="A470" s="17" t="s">
        <v>1818</v>
      </c>
      <c r="B470" s="17" t="s">
        <v>1367</v>
      </c>
      <c r="C470" s="17" t="s">
        <v>1664</v>
      </c>
      <c r="D470" s="17" t="s">
        <v>1369</v>
      </c>
      <c r="E470" s="17" t="s">
        <v>1370</v>
      </c>
      <c r="F470" s="17" t="s">
        <v>1371</v>
      </c>
      <c r="G470" s="17" t="s">
        <v>1819</v>
      </c>
      <c r="H470" s="17" t="s">
        <v>1373</v>
      </c>
      <c r="I470" s="17" t="s">
        <v>1374</v>
      </c>
      <c r="J470" s="17" t="s">
        <v>1348</v>
      </c>
      <c r="K470" s="17" t="s">
        <v>1375</v>
      </c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17"/>
    </row>
    <row r="471" spans="1:25">
      <c r="A471" s="17" t="s">
        <v>1366</v>
      </c>
      <c r="B471" s="17" t="s">
        <v>1367</v>
      </c>
      <c r="C471" s="17" t="s">
        <v>1664</v>
      </c>
      <c r="D471" s="17" t="s">
        <v>1369</v>
      </c>
      <c r="E471" s="17" t="s">
        <v>1370</v>
      </c>
      <c r="F471" s="17" t="s">
        <v>1371</v>
      </c>
      <c r="G471" s="17" t="s">
        <v>1372</v>
      </c>
      <c r="H471" s="17" t="s">
        <v>1373</v>
      </c>
      <c r="I471" s="17" t="s">
        <v>1374</v>
      </c>
      <c r="J471" s="17" t="s">
        <v>1348</v>
      </c>
      <c r="K471" s="17" t="s">
        <v>1375</v>
      </c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17">
        <v>119</v>
      </c>
    </row>
    <row r="472" spans="1:25">
      <c r="A472" s="17" t="s">
        <v>1820</v>
      </c>
      <c r="B472" s="17" t="s">
        <v>1821</v>
      </c>
      <c r="C472" s="17" t="s">
        <v>1359</v>
      </c>
      <c r="D472" s="17" t="s">
        <v>1382</v>
      </c>
      <c r="E472" s="17" t="s">
        <v>1383</v>
      </c>
      <c r="F472" s="17" t="s">
        <v>1384</v>
      </c>
      <c r="G472" s="17" t="s">
        <v>1385</v>
      </c>
      <c r="H472" s="17" t="s">
        <v>1386</v>
      </c>
      <c r="I472" s="17" t="s">
        <v>1387</v>
      </c>
      <c r="J472" s="17" t="s">
        <v>1388</v>
      </c>
      <c r="K472" s="17" t="s">
        <v>1348</v>
      </c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17"/>
    </row>
    <row r="473" spans="1:25">
      <c r="A473" s="17" t="s">
        <v>1822</v>
      </c>
      <c r="B473" s="17" t="s">
        <v>1823</v>
      </c>
      <c r="C473" s="17" t="s">
        <v>1359</v>
      </c>
      <c r="D473" s="17" t="s">
        <v>1382</v>
      </c>
      <c r="E473" s="17" t="s">
        <v>1383</v>
      </c>
      <c r="F473" s="17" t="s">
        <v>1384</v>
      </c>
      <c r="G473" s="17" t="s">
        <v>1385</v>
      </c>
      <c r="H473" s="17" t="s">
        <v>1386</v>
      </c>
      <c r="I473" s="17" t="s">
        <v>1387</v>
      </c>
      <c r="J473" s="17" t="s">
        <v>1388</v>
      </c>
      <c r="K473" s="17" t="s">
        <v>1348</v>
      </c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17"/>
    </row>
    <row r="474" spans="1:25">
      <c r="A474" s="17" t="s">
        <v>1824</v>
      </c>
      <c r="B474" s="17" t="s">
        <v>1825</v>
      </c>
      <c r="C474" s="17" t="s">
        <v>1359</v>
      </c>
      <c r="D474" s="17" t="s">
        <v>1382</v>
      </c>
      <c r="E474" s="17" t="s">
        <v>1383</v>
      </c>
      <c r="F474" s="17" t="s">
        <v>1384</v>
      </c>
      <c r="G474" s="17" t="s">
        <v>1385</v>
      </c>
      <c r="H474" s="17" t="s">
        <v>1386</v>
      </c>
      <c r="I474" s="17" t="s">
        <v>1387</v>
      </c>
      <c r="J474" s="17" t="s">
        <v>1388</v>
      </c>
      <c r="K474" s="17" t="s">
        <v>1348</v>
      </c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17"/>
    </row>
    <row r="475" spans="1:25">
      <c r="A475" s="17" t="s">
        <v>1826</v>
      </c>
      <c r="B475" s="17" t="s">
        <v>1827</v>
      </c>
      <c r="C475" s="17" t="s">
        <v>1359</v>
      </c>
      <c r="D475" s="17" t="s">
        <v>1382</v>
      </c>
      <c r="E475" s="17" t="s">
        <v>1383</v>
      </c>
      <c r="F475" s="17" t="s">
        <v>1384</v>
      </c>
      <c r="G475" s="17" t="s">
        <v>1385</v>
      </c>
      <c r="H475" s="17" t="s">
        <v>1386</v>
      </c>
      <c r="I475" s="17" t="s">
        <v>1387</v>
      </c>
      <c r="J475" s="17" t="s">
        <v>1388</v>
      </c>
      <c r="K475" s="17" t="s">
        <v>1348</v>
      </c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17"/>
    </row>
    <row r="476" spans="1:25">
      <c r="A476" s="17" t="s">
        <v>1376</v>
      </c>
      <c r="B476" s="17" t="s">
        <v>1379</v>
      </c>
      <c r="C476" s="17" t="s">
        <v>1359</v>
      </c>
      <c r="D476" s="17" t="s">
        <v>1382</v>
      </c>
      <c r="E476" s="17" t="s">
        <v>1383</v>
      </c>
      <c r="F476" s="17" t="s">
        <v>1384</v>
      </c>
      <c r="G476" s="17" t="s">
        <v>1385</v>
      </c>
      <c r="H476" s="17" t="s">
        <v>1386</v>
      </c>
      <c r="I476" s="17" t="s">
        <v>1387</v>
      </c>
      <c r="J476" s="17" t="s">
        <v>1388</v>
      </c>
      <c r="K476" s="17" t="s">
        <v>1348</v>
      </c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17">
        <v>169</v>
      </c>
    </row>
    <row r="477" spans="1:25">
      <c r="A477" s="17" t="s">
        <v>1377</v>
      </c>
      <c r="B477" s="17" t="s">
        <v>1380</v>
      </c>
      <c r="C477" s="17" t="s">
        <v>1359</v>
      </c>
      <c r="D477" s="17" t="s">
        <v>1382</v>
      </c>
      <c r="E477" s="17" t="s">
        <v>1383</v>
      </c>
      <c r="F477" s="17" t="s">
        <v>1384</v>
      </c>
      <c r="G477" s="17" t="s">
        <v>1385</v>
      </c>
      <c r="H477" s="17" t="s">
        <v>1386</v>
      </c>
      <c r="I477" s="17" t="s">
        <v>1387</v>
      </c>
      <c r="J477" s="17" t="s">
        <v>1388</v>
      </c>
      <c r="K477" s="17" t="s">
        <v>1348</v>
      </c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17">
        <v>169</v>
      </c>
    </row>
    <row r="478" spans="1:25">
      <c r="A478" s="17" t="s">
        <v>1378</v>
      </c>
      <c r="B478" s="17" t="s">
        <v>1381</v>
      </c>
      <c r="C478" s="17" t="s">
        <v>1359</v>
      </c>
      <c r="D478" s="17" t="s">
        <v>1382</v>
      </c>
      <c r="E478" s="17" t="s">
        <v>1383</v>
      </c>
      <c r="F478" s="17" t="s">
        <v>1384</v>
      </c>
      <c r="G478" s="17" t="s">
        <v>1385</v>
      </c>
      <c r="H478" s="17" t="s">
        <v>1386</v>
      </c>
      <c r="I478" s="17" t="s">
        <v>1387</v>
      </c>
      <c r="J478" s="17" t="s">
        <v>1388</v>
      </c>
      <c r="K478" s="17" t="s">
        <v>1348</v>
      </c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17">
        <v>169</v>
      </c>
    </row>
    <row r="479" spans="1:25">
      <c r="A479" s="17" t="s">
        <v>1389</v>
      </c>
      <c r="B479" s="17" t="s">
        <v>1390</v>
      </c>
      <c r="C479" s="17" t="s">
        <v>1326</v>
      </c>
      <c r="D479" s="17" t="s">
        <v>1330</v>
      </c>
      <c r="E479" s="17" t="s">
        <v>1355</v>
      </c>
      <c r="F479" s="17" t="s">
        <v>1391</v>
      </c>
      <c r="G479" s="17" t="s">
        <v>1357</v>
      </c>
      <c r="H479" s="17" t="s">
        <v>1392</v>
      </c>
      <c r="I479" s="17" t="s">
        <v>1393</v>
      </c>
      <c r="J479" s="17"/>
      <c r="K479" s="17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17">
        <v>139</v>
      </c>
    </row>
    <row r="480" spans="1:25">
      <c r="A480" s="17" t="s">
        <v>1395</v>
      </c>
      <c r="B480" s="17" t="s">
        <v>1396</v>
      </c>
      <c r="C480" s="17" t="s">
        <v>1368</v>
      </c>
      <c r="D480" s="17" t="s">
        <v>1398</v>
      </c>
      <c r="E480" s="17" t="s">
        <v>1399</v>
      </c>
      <c r="F480" s="17" t="s">
        <v>1400</v>
      </c>
      <c r="G480" s="17" t="s">
        <v>1401</v>
      </c>
      <c r="H480" s="17" t="s">
        <v>1375</v>
      </c>
      <c r="I480" s="17" t="s">
        <v>1402</v>
      </c>
      <c r="J480" s="17"/>
      <c r="K480" s="17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17">
        <v>109</v>
      </c>
    </row>
    <row r="481" spans="1:25">
      <c r="A481" s="17" t="s">
        <v>1403</v>
      </c>
      <c r="B481" s="17" t="s">
        <v>1412</v>
      </c>
      <c r="C481" s="17" t="s">
        <v>1404</v>
      </c>
      <c r="D481" s="17" t="s">
        <v>1405</v>
      </c>
      <c r="E481" s="17" t="s">
        <v>1406</v>
      </c>
      <c r="F481" s="17" t="s">
        <v>1407</v>
      </c>
      <c r="G481" s="17" t="s">
        <v>1408</v>
      </c>
      <c r="H481" s="17" t="s">
        <v>1409</v>
      </c>
      <c r="I481" s="17" t="s">
        <v>1410</v>
      </c>
      <c r="J481" s="17" t="s">
        <v>1411</v>
      </c>
      <c r="K481" s="17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17">
        <v>159</v>
      </c>
    </row>
    <row r="482" spans="1:25">
      <c r="A482" s="17" t="s">
        <v>1414</v>
      </c>
      <c r="B482" s="17" t="s">
        <v>1413</v>
      </c>
      <c r="C482" s="17" t="s">
        <v>1417</v>
      </c>
      <c r="D482" s="17" t="s">
        <v>1415</v>
      </c>
      <c r="E482" s="17" t="s">
        <v>1418</v>
      </c>
      <c r="F482" s="17" t="s">
        <v>1419</v>
      </c>
      <c r="G482" s="17" t="s">
        <v>1416</v>
      </c>
      <c r="H482" s="17" t="s">
        <v>1420</v>
      </c>
      <c r="I482" s="17" t="s">
        <v>1421</v>
      </c>
      <c r="J482" s="17" t="s">
        <v>1422</v>
      </c>
      <c r="K482" s="17" t="s">
        <v>1423</v>
      </c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17">
        <v>64</v>
      </c>
    </row>
    <row r="483" spans="1:25">
      <c r="A483" s="17" t="s">
        <v>1424</v>
      </c>
      <c r="B483" s="17" t="s">
        <v>1425</v>
      </c>
      <c r="C483" s="17" t="s">
        <v>1437</v>
      </c>
      <c r="D483" s="17" t="s">
        <v>1426</v>
      </c>
      <c r="E483" s="17" t="s">
        <v>1440</v>
      </c>
      <c r="F483" s="17" t="s">
        <v>1427</v>
      </c>
      <c r="G483" s="17" t="s">
        <v>1428</v>
      </c>
      <c r="H483" s="17" t="s">
        <v>1429</v>
      </c>
      <c r="I483" s="17" t="s">
        <v>1430</v>
      </c>
      <c r="J483" s="17" t="s">
        <v>1431</v>
      </c>
      <c r="K483" s="17" t="s">
        <v>1432</v>
      </c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17">
        <v>549</v>
      </c>
    </row>
    <row r="484" spans="1:25">
      <c r="A484" s="17" t="s">
        <v>1433</v>
      </c>
      <c r="B484" s="17" t="s">
        <v>1434</v>
      </c>
      <c r="C484" s="17" t="s">
        <v>1438</v>
      </c>
      <c r="D484" s="17" t="s">
        <v>1426</v>
      </c>
      <c r="E484" s="17" t="s">
        <v>1439</v>
      </c>
      <c r="F484" s="17" t="s">
        <v>1427</v>
      </c>
      <c r="G484" s="17" t="s">
        <v>1428</v>
      </c>
      <c r="H484" s="17" t="s">
        <v>1441</v>
      </c>
      <c r="I484" s="17" t="s">
        <v>1442</v>
      </c>
      <c r="J484" s="17" t="s">
        <v>1443</v>
      </c>
      <c r="K484" s="17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17">
        <v>479</v>
      </c>
    </row>
    <row r="485" spans="1:25">
      <c r="A485" s="17" t="s">
        <v>1435</v>
      </c>
      <c r="B485" s="17" t="s">
        <v>1436</v>
      </c>
      <c r="C485" s="17" t="s">
        <v>1438</v>
      </c>
      <c r="D485" s="17" t="s">
        <v>1426</v>
      </c>
      <c r="E485" s="17" t="s">
        <v>1439</v>
      </c>
      <c r="F485" s="17" t="s">
        <v>1427</v>
      </c>
      <c r="G485" s="17" t="s">
        <v>1428</v>
      </c>
      <c r="H485" s="17" t="s">
        <v>1441</v>
      </c>
      <c r="I485" s="17" t="s">
        <v>1442</v>
      </c>
      <c r="J485" s="17" t="s">
        <v>1443</v>
      </c>
      <c r="K485" s="17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17">
        <v>479</v>
      </c>
    </row>
    <row r="486" spans="1:25">
      <c r="A486" s="17" t="s">
        <v>1828</v>
      </c>
      <c r="B486" s="17" t="s">
        <v>1425</v>
      </c>
      <c r="C486" s="17" t="s">
        <v>1444</v>
      </c>
      <c r="D486" s="17" t="s">
        <v>1426</v>
      </c>
      <c r="E486" s="17" t="s">
        <v>1445</v>
      </c>
      <c r="F486" s="17" t="s">
        <v>1427</v>
      </c>
      <c r="G486" s="17" t="s">
        <v>1446</v>
      </c>
      <c r="H486" s="17" t="s">
        <v>1447</v>
      </c>
      <c r="I486" s="17" t="s">
        <v>1448</v>
      </c>
      <c r="J486" s="17" t="s">
        <v>1430</v>
      </c>
      <c r="K486" s="17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17">
        <v>429</v>
      </c>
    </row>
    <row r="487" spans="1:25">
      <c r="A487" s="17" t="s">
        <v>1449</v>
      </c>
      <c r="B487" s="17" t="s">
        <v>1450</v>
      </c>
      <c r="C487" s="17" t="s">
        <v>1453</v>
      </c>
      <c r="D487" s="17" t="s">
        <v>1454</v>
      </c>
      <c r="E487" s="17" t="s">
        <v>1455</v>
      </c>
      <c r="F487" s="17" t="s">
        <v>1456</v>
      </c>
      <c r="G487" s="17" t="s">
        <v>1457</v>
      </c>
      <c r="H487" s="17" t="s">
        <v>1458</v>
      </c>
      <c r="I487" s="17" t="s">
        <v>1459</v>
      </c>
      <c r="J487" s="17" t="s">
        <v>1460</v>
      </c>
      <c r="K487" s="17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17">
        <v>239</v>
      </c>
    </row>
    <row r="488" spans="1:25">
      <c r="A488" s="17" t="s">
        <v>1829</v>
      </c>
      <c r="B488" s="17" t="s">
        <v>1425</v>
      </c>
      <c r="C488" s="17" t="s">
        <v>1453</v>
      </c>
      <c r="D488" s="17" t="s">
        <v>1454</v>
      </c>
      <c r="E488" s="17" t="s">
        <v>1455</v>
      </c>
      <c r="F488" s="17" t="s">
        <v>1456</v>
      </c>
      <c r="G488" s="17" t="s">
        <v>1457</v>
      </c>
      <c r="H488" s="17" t="s">
        <v>1458</v>
      </c>
      <c r="I488" s="17" t="s">
        <v>1459</v>
      </c>
      <c r="J488" s="17" t="s">
        <v>1460</v>
      </c>
      <c r="K488" s="17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17"/>
    </row>
    <row r="489" spans="1:25">
      <c r="A489" s="17" t="s">
        <v>1451</v>
      </c>
      <c r="B489" s="17" t="s">
        <v>1452</v>
      </c>
      <c r="C489" s="17" t="s">
        <v>1453</v>
      </c>
      <c r="D489" s="17" t="s">
        <v>1454</v>
      </c>
      <c r="E489" s="17" t="s">
        <v>1455</v>
      </c>
      <c r="F489" s="17" t="s">
        <v>1456</v>
      </c>
      <c r="G489" s="17" t="s">
        <v>1457</v>
      </c>
      <c r="H489" s="17" t="s">
        <v>1458</v>
      </c>
      <c r="I489" s="17" t="s">
        <v>1459</v>
      </c>
      <c r="J489" s="17" t="s">
        <v>1460</v>
      </c>
      <c r="K489" s="17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17">
        <v>239</v>
      </c>
    </row>
    <row r="490" spans="1:25">
      <c r="A490" s="17" t="s">
        <v>1461</v>
      </c>
      <c r="B490" s="17" t="s">
        <v>1464</v>
      </c>
      <c r="C490" s="17" t="s">
        <v>1468</v>
      </c>
      <c r="D490" s="17" t="s">
        <v>1469</v>
      </c>
      <c r="E490" s="17" t="s">
        <v>1471</v>
      </c>
      <c r="F490" s="17" t="s">
        <v>1427</v>
      </c>
      <c r="G490" s="17" t="s">
        <v>1473</v>
      </c>
      <c r="H490" s="17" t="s">
        <v>1474</v>
      </c>
      <c r="I490" s="17" t="s">
        <v>1476</v>
      </c>
      <c r="J490" s="17" t="s">
        <v>1477</v>
      </c>
      <c r="K490" s="17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17">
        <v>239</v>
      </c>
    </row>
    <row r="491" spans="1:25">
      <c r="A491" s="17" t="s">
        <v>1463</v>
      </c>
      <c r="B491" s="17" t="s">
        <v>1465</v>
      </c>
      <c r="C491" s="17" t="s">
        <v>1468</v>
      </c>
      <c r="D491" s="17" t="s">
        <v>1469</v>
      </c>
      <c r="E491" s="17" t="s">
        <v>1471</v>
      </c>
      <c r="F491" s="17" t="s">
        <v>1427</v>
      </c>
      <c r="G491" s="17" t="s">
        <v>1477</v>
      </c>
      <c r="H491" s="17" t="s">
        <v>1475</v>
      </c>
      <c r="I491" s="17" t="s">
        <v>1476</v>
      </c>
      <c r="K491" s="17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17">
        <v>209</v>
      </c>
    </row>
    <row r="492" spans="1:25">
      <c r="A492" s="17" t="s">
        <v>1830</v>
      </c>
      <c r="B492" s="17" t="s">
        <v>1466</v>
      </c>
      <c r="C492" s="17" t="s">
        <v>1831</v>
      </c>
      <c r="D492" s="28" t="s">
        <v>1832</v>
      </c>
      <c r="E492" s="17" t="s">
        <v>1833</v>
      </c>
      <c r="F492" s="17" t="s">
        <v>1659</v>
      </c>
      <c r="G492" s="17" t="s">
        <v>1834</v>
      </c>
      <c r="H492" s="17"/>
      <c r="I492" s="17"/>
      <c r="K492" s="17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17"/>
    </row>
    <row r="493" spans="1:25">
      <c r="A493" s="17" t="s">
        <v>1835</v>
      </c>
      <c r="B493" s="17" t="s">
        <v>1466</v>
      </c>
      <c r="C493" s="17" t="s">
        <v>1831</v>
      </c>
      <c r="D493" s="17" t="s">
        <v>1836</v>
      </c>
      <c r="E493" s="17" t="s">
        <v>1837</v>
      </c>
      <c r="F493" s="17" t="s">
        <v>1838</v>
      </c>
      <c r="G493" s="17"/>
      <c r="H493" s="17"/>
      <c r="I493" s="17"/>
      <c r="K493" s="17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17"/>
    </row>
    <row r="494" spans="1:25">
      <c r="A494" s="17" t="s">
        <v>1462</v>
      </c>
      <c r="B494" s="17" t="s">
        <v>1466</v>
      </c>
      <c r="C494" s="17" t="s">
        <v>1467</v>
      </c>
      <c r="D494" s="17" t="s">
        <v>1470</v>
      </c>
      <c r="E494" s="17" t="s">
        <v>1472</v>
      </c>
      <c r="F494" s="17" t="s">
        <v>1427</v>
      </c>
      <c r="G494" s="17" t="s">
        <v>1473</v>
      </c>
      <c r="H494" s="17" t="s">
        <v>1474</v>
      </c>
      <c r="I494" s="17" t="s">
        <v>1476</v>
      </c>
      <c r="J494" s="17" t="s">
        <v>1477</v>
      </c>
      <c r="K494" s="17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17">
        <v>219</v>
      </c>
    </row>
    <row r="495" spans="1:25">
      <c r="A495" s="17" t="s">
        <v>1487</v>
      </c>
      <c r="B495" s="17" t="s">
        <v>1466</v>
      </c>
      <c r="C495" s="17" t="s">
        <v>1490</v>
      </c>
      <c r="D495" s="17" t="s">
        <v>1492</v>
      </c>
      <c r="E495" s="17" t="s">
        <v>1493</v>
      </c>
      <c r="F495" s="17" t="s">
        <v>1427</v>
      </c>
      <c r="G495" s="17" t="s">
        <v>1430</v>
      </c>
      <c r="H495" s="17" t="s">
        <v>1495</v>
      </c>
      <c r="I495" s="17" t="s">
        <v>1497</v>
      </c>
      <c r="J495" s="17" t="s">
        <v>1498</v>
      </c>
      <c r="K495" s="17" t="s">
        <v>1499</v>
      </c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17">
        <v>159</v>
      </c>
    </row>
    <row r="496" spans="1:25">
      <c r="A496" s="17" t="s">
        <v>1488</v>
      </c>
      <c r="B496" s="17" t="s">
        <v>1466</v>
      </c>
      <c r="C496" s="17" t="s">
        <v>1491</v>
      </c>
      <c r="D496" s="17" t="s">
        <v>1494</v>
      </c>
      <c r="E496" s="17" t="s">
        <v>1493</v>
      </c>
      <c r="F496" s="17" t="s">
        <v>1454</v>
      </c>
      <c r="G496" s="17" t="s">
        <v>1430</v>
      </c>
      <c r="H496" s="17" t="s">
        <v>1496</v>
      </c>
      <c r="I496" s="17" t="s">
        <v>1497</v>
      </c>
      <c r="J496" s="17" t="s">
        <v>1498</v>
      </c>
      <c r="K496" s="17" t="s">
        <v>1499</v>
      </c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17">
        <v>139</v>
      </c>
    </row>
    <row r="497" spans="1:25">
      <c r="A497" s="17" t="s">
        <v>1658</v>
      </c>
      <c r="B497" s="17" t="s">
        <v>1466</v>
      </c>
      <c r="C497" s="17" t="s">
        <v>1468</v>
      </c>
      <c r="D497" s="17" t="s">
        <v>1839</v>
      </c>
      <c r="E497" s="17" t="s">
        <v>1840</v>
      </c>
      <c r="F497" s="17" t="s">
        <v>1841</v>
      </c>
      <c r="G497" s="17" t="s">
        <v>1842</v>
      </c>
      <c r="H497" s="17" t="s">
        <v>1657</v>
      </c>
      <c r="I497" s="17" t="s">
        <v>1843</v>
      </c>
      <c r="J497" s="17"/>
      <c r="K497" s="17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17"/>
    </row>
    <row r="498" spans="1:25">
      <c r="A498" s="17" t="s">
        <v>1489</v>
      </c>
      <c r="B498" s="17" t="s">
        <v>1466</v>
      </c>
      <c r="C498" s="17" t="s">
        <v>1491</v>
      </c>
      <c r="D498" s="17" t="s">
        <v>1493</v>
      </c>
      <c r="E498" s="17" t="s">
        <v>1454</v>
      </c>
      <c r="F498" s="17" t="s">
        <v>1430</v>
      </c>
      <c r="G498" s="17" t="s">
        <v>1496</v>
      </c>
      <c r="H498" s="17" t="s">
        <v>1497</v>
      </c>
      <c r="I498" s="17" t="s">
        <v>1498</v>
      </c>
      <c r="J498" s="17" t="s">
        <v>1499</v>
      </c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17">
        <v>129</v>
      </c>
    </row>
    <row r="499" spans="1:25">
      <c r="A499" s="17" t="s">
        <v>1478</v>
      </c>
      <c r="B499" s="17" t="s">
        <v>1479</v>
      </c>
      <c r="C499" s="17" t="s">
        <v>1480</v>
      </c>
      <c r="D499" s="17" t="s">
        <v>1481</v>
      </c>
      <c r="E499" s="17" t="s">
        <v>1482</v>
      </c>
      <c r="F499" s="17" t="s">
        <v>1483</v>
      </c>
      <c r="G499" s="17" t="s">
        <v>1484</v>
      </c>
      <c r="H499" s="17" t="s">
        <v>1485</v>
      </c>
      <c r="I499" s="17" t="s">
        <v>1486</v>
      </c>
      <c r="J499" s="17"/>
      <c r="K499" s="17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17">
        <v>149</v>
      </c>
    </row>
    <row r="500" spans="1:25">
      <c r="A500" s="17" t="s">
        <v>1844</v>
      </c>
      <c r="B500" s="17" t="s">
        <v>1504</v>
      </c>
      <c r="C500" s="17" t="s">
        <v>1508</v>
      </c>
      <c r="D500" s="17" t="s">
        <v>1509</v>
      </c>
      <c r="E500" s="17" t="s">
        <v>1510</v>
      </c>
      <c r="F500" s="17" t="s">
        <v>1511</v>
      </c>
      <c r="G500" s="17" t="s">
        <v>1512</v>
      </c>
      <c r="H500" s="17" t="s">
        <v>1513</v>
      </c>
      <c r="I500" s="17" t="s">
        <v>1514</v>
      </c>
      <c r="J500" s="17" t="s">
        <v>1515</v>
      </c>
      <c r="K500" s="17" t="s">
        <v>1526</v>
      </c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17"/>
    </row>
    <row r="501" spans="1:25">
      <c r="A501" s="17" t="s">
        <v>1500</v>
      </c>
      <c r="B501" s="17" t="s">
        <v>1504</v>
      </c>
      <c r="C501" s="17" t="s">
        <v>1508</v>
      </c>
      <c r="D501" s="17" t="s">
        <v>1509</v>
      </c>
      <c r="E501" s="17" t="s">
        <v>1510</v>
      </c>
      <c r="F501" s="17" t="s">
        <v>1511</v>
      </c>
      <c r="G501" s="17" t="s">
        <v>1512</v>
      </c>
      <c r="H501" s="17" t="s">
        <v>1513</v>
      </c>
      <c r="I501" s="17" t="s">
        <v>1514</v>
      </c>
      <c r="J501" s="17" t="s">
        <v>1515</v>
      </c>
      <c r="K501" s="17" t="s">
        <v>1526</v>
      </c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17">
        <v>149</v>
      </c>
    </row>
    <row r="502" spans="1:25">
      <c r="A502" s="17" t="s">
        <v>1501</v>
      </c>
      <c r="B502" s="17" t="s">
        <v>1505</v>
      </c>
      <c r="C502" s="17" t="s">
        <v>1516</v>
      </c>
      <c r="D502" s="17" t="s">
        <v>1509</v>
      </c>
      <c r="E502" s="17" t="s">
        <v>1510</v>
      </c>
      <c r="F502" s="17" t="s">
        <v>1511</v>
      </c>
      <c r="G502" s="17" t="s">
        <v>1513</v>
      </c>
      <c r="H502" s="17" t="s">
        <v>1518</v>
      </c>
      <c r="I502" s="17" t="s">
        <v>1519</v>
      </c>
      <c r="K502" s="17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17">
        <v>149</v>
      </c>
    </row>
    <row r="503" spans="1:25">
      <c r="A503" s="17" t="s">
        <v>1502</v>
      </c>
      <c r="B503" s="17" t="s">
        <v>1506</v>
      </c>
      <c r="C503" s="17" t="s">
        <v>1516</v>
      </c>
      <c r="D503" s="17" t="s">
        <v>1509</v>
      </c>
      <c r="E503" s="17" t="s">
        <v>1510</v>
      </c>
      <c r="F503" s="17" t="s">
        <v>1511</v>
      </c>
      <c r="G503" s="17" t="s">
        <v>1513</v>
      </c>
      <c r="H503" s="17" t="s">
        <v>1518</v>
      </c>
      <c r="I503" s="17" t="s">
        <v>1519</v>
      </c>
      <c r="K503" s="17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17">
        <v>139</v>
      </c>
    </row>
    <row r="504" spans="1:25">
      <c r="A504" s="17" t="s">
        <v>1503</v>
      </c>
      <c r="B504" s="17" t="s">
        <v>1507</v>
      </c>
      <c r="C504" s="17" t="s">
        <v>1517</v>
      </c>
      <c r="D504" s="17" t="s">
        <v>1511</v>
      </c>
      <c r="E504" s="17" t="s">
        <v>1513</v>
      </c>
      <c r="F504" s="17" t="s">
        <v>1518</v>
      </c>
      <c r="G504" s="17" t="s">
        <v>1519</v>
      </c>
      <c r="K504" s="17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17">
        <v>119</v>
      </c>
    </row>
    <row r="505" spans="1:25">
      <c r="A505" s="17" t="s">
        <v>1520</v>
      </c>
      <c r="B505" s="17" t="s">
        <v>1504</v>
      </c>
      <c r="C505" s="17" t="s">
        <v>1516</v>
      </c>
      <c r="D505" s="17" t="s">
        <v>1509</v>
      </c>
      <c r="E505" s="17" t="s">
        <v>1510</v>
      </c>
      <c r="F505" s="17" t="s">
        <v>1511</v>
      </c>
      <c r="G505" s="17" t="s">
        <v>1518</v>
      </c>
      <c r="H505" s="17" t="s">
        <v>1513</v>
      </c>
      <c r="I505" s="17" t="s">
        <v>1525</v>
      </c>
      <c r="J505" s="17" t="s">
        <v>1550</v>
      </c>
      <c r="K505" s="17" t="s">
        <v>1515</v>
      </c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17">
        <v>129</v>
      </c>
    </row>
    <row r="506" spans="1:25">
      <c r="A506" s="17" t="s">
        <v>1845</v>
      </c>
      <c r="B506" s="17" t="s">
        <v>1504</v>
      </c>
      <c r="C506" s="17" t="s">
        <v>1523</v>
      </c>
      <c r="D506" s="17" t="s">
        <v>1511</v>
      </c>
      <c r="E506" s="17" t="s">
        <v>1518</v>
      </c>
      <c r="F506" s="17" t="s">
        <v>1513</v>
      </c>
      <c r="G506" s="17" t="s">
        <v>1363</v>
      </c>
      <c r="H506" s="17"/>
      <c r="I506" s="17"/>
      <c r="J506" s="17"/>
      <c r="K506" s="17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17">
        <v>89</v>
      </c>
    </row>
    <row r="507" spans="1:25">
      <c r="A507" s="17" t="s">
        <v>1521</v>
      </c>
      <c r="B507" s="17" t="s">
        <v>1504</v>
      </c>
      <c r="C507" s="17" t="s">
        <v>1523</v>
      </c>
      <c r="D507" s="17" t="s">
        <v>1511</v>
      </c>
      <c r="E507" s="17" t="s">
        <v>1518</v>
      </c>
      <c r="F507" s="17" t="s">
        <v>1513</v>
      </c>
      <c r="G507" s="17" t="s">
        <v>1363</v>
      </c>
      <c r="H507" s="17"/>
      <c r="I507" s="17"/>
      <c r="J507" s="17"/>
      <c r="K507" s="17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17">
        <v>89</v>
      </c>
    </row>
    <row r="508" spans="1:25">
      <c r="A508" s="17" t="s">
        <v>1522</v>
      </c>
      <c r="B508" s="17" t="s">
        <v>1504</v>
      </c>
      <c r="C508" s="17" t="s">
        <v>1524</v>
      </c>
      <c r="D508" s="17" t="s">
        <v>1527</v>
      </c>
      <c r="E508" s="17" t="s">
        <v>1528</v>
      </c>
      <c r="F508" s="17" t="s">
        <v>1529</v>
      </c>
      <c r="G508" s="17" t="s">
        <v>1513</v>
      </c>
      <c r="H508" s="17" t="s">
        <v>1514</v>
      </c>
      <c r="I508" s="17" t="s">
        <v>1363</v>
      </c>
      <c r="J508" s="17" t="s">
        <v>1530</v>
      </c>
      <c r="K508" s="17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17">
        <v>69</v>
      </c>
    </row>
    <row r="509" spans="1:25">
      <c r="A509" s="17" t="s">
        <v>1531</v>
      </c>
      <c r="B509" s="17" t="s">
        <v>1539</v>
      </c>
      <c r="C509" s="17" t="s">
        <v>1542</v>
      </c>
      <c r="D509" s="17" t="s">
        <v>1543</v>
      </c>
      <c r="E509" s="17" t="s">
        <v>1544</v>
      </c>
      <c r="F509" s="17" t="s">
        <v>1545</v>
      </c>
      <c r="G509" s="17" t="s">
        <v>1546</v>
      </c>
      <c r="H509" s="17" t="s">
        <v>1513</v>
      </c>
      <c r="I509" s="17" t="s">
        <v>1547</v>
      </c>
      <c r="J509" s="17" t="s">
        <v>1526</v>
      </c>
      <c r="K509" s="17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17">
        <v>79</v>
      </c>
    </row>
    <row r="510" spans="1:25">
      <c r="A510" s="17" t="s">
        <v>1532</v>
      </c>
      <c r="B510" s="17" t="s">
        <v>1539</v>
      </c>
      <c r="C510" s="17" t="s">
        <v>1548</v>
      </c>
      <c r="D510" s="17" t="s">
        <v>1543</v>
      </c>
      <c r="E510" s="17" t="s">
        <v>1544</v>
      </c>
      <c r="F510" s="17" t="s">
        <v>1545</v>
      </c>
      <c r="G510" s="17" t="s">
        <v>1546</v>
      </c>
      <c r="H510" s="17" t="s">
        <v>1513</v>
      </c>
      <c r="I510" s="17" t="s">
        <v>1547</v>
      </c>
      <c r="J510" s="17" t="s">
        <v>1526</v>
      </c>
      <c r="K510" s="17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17">
        <v>89</v>
      </c>
    </row>
    <row r="511" spans="1:25">
      <c r="A511" s="17" t="s">
        <v>1533</v>
      </c>
      <c r="B511" s="17" t="s">
        <v>1554</v>
      </c>
      <c r="C511" s="17" t="s">
        <v>1549</v>
      </c>
      <c r="D511" s="17" t="s">
        <v>1509</v>
      </c>
      <c r="E511" s="17" t="s">
        <v>1510</v>
      </c>
      <c r="F511" s="17" t="s">
        <v>1551</v>
      </c>
      <c r="G511" s="17" t="s">
        <v>1544</v>
      </c>
      <c r="H511" s="17" t="s">
        <v>1563</v>
      </c>
      <c r="I511" s="17" t="s">
        <v>1513</v>
      </c>
      <c r="J511" s="17" t="s">
        <v>1547</v>
      </c>
      <c r="K511" s="17" t="s">
        <v>1363</v>
      </c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17">
        <v>149</v>
      </c>
    </row>
    <row r="512" spans="1:25">
      <c r="A512" s="17" t="s">
        <v>1534</v>
      </c>
      <c r="B512" s="17" t="s">
        <v>1555</v>
      </c>
      <c r="C512" s="17" t="s">
        <v>1552</v>
      </c>
      <c r="D512" s="17" t="s">
        <v>1551</v>
      </c>
      <c r="E512" s="17" t="s">
        <v>1553</v>
      </c>
      <c r="F512" s="17" t="s">
        <v>1545</v>
      </c>
      <c r="G512" s="17" t="s">
        <v>1513</v>
      </c>
      <c r="H512" s="17" t="s">
        <v>1547</v>
      </c>
      <c r="I512" s="17" t="s">
        <v>1363</v>
      </c>
      <c r="J512" s="17"/>
      <c r="K512" s="17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17">
        <v>99</v>
      </c>
    </row>
    <row r="513" spans="1:25">
      <c r="A513" s="17" t="s">
        <v>1535</v>
      </c>
      <c r="B513" s="17" t="s">
        <v>1556</v>
      </c>
      <c r="C513" s="17" t="s">
        <v>1558</v>
      </c>
      <c r="D513" s="17" t="s">
        <v>1559</v>
      </c>
      <c r="E513" s="17" t="s">
        <v>1560</v>
      </c>
      <c r="F513" s="17" t="s">
        <v>1561</v>
      </c>
      <c r="G513" s="17" t="s">
        <v>1562</v>
      </c>
      <c r="H513" s="17" t="s">
        <v>1564</v>
      </c>
      <c r="I513" s="17" t="s">
        <v>1547</v>
      </c>
      <c r="J513" s="17" t="s">
        <v>1526</v>
      </c>
      <c r="K513" s="17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17">
        <v>84</v>
      </c>
    </row>
    <row r="514" spans="1:25">
      <c r="A514" s="17" t="s">
        <v>1536</v>
      </c>
      <c r="B514" s="17" t="s">
        <v>1557</v>
      </c>
      <c r="C514" s="17" t="s">
        <v>1558</v>
      </c>
      <c r="D514" s="17" t="s">
        <v>1559</v>
      </c>
      <c r="E514" s="17" t="s">
        <v>1560</v>
      </c>
      <c r="F514" s="17" t="s">
        <v>1561</v>
      </c>
      <c r="G514" s="17" t="s">
        <v>1562</v>
      </c>
      <c r="H514" s="17" t="s">
        <v>1564</v>
      </c>
      <c r="I514" s="17" t="s">
        <v>1547</v>
      </c>
      <c r="J514" s="17" t="s">
        <v>1526</v>
      </c>
      <c r="K514" s="17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17">
        <v>79</v>
      </c>
    </row>
    <row r="515" spans="1:25">
      <c r="A515" s="17" t="s">
        <v>1537</v>
      </c>
      <c r="B515" s="17" t="s">
        <v>1540</v>
      </c>
      <c r="C515" s="17" t="s">
        <v>1565</v>
      </c>
      <c r="D515" s="17" t="s">
        <v>1566</v>
      </c>
      <c r="E515" s="17" t="s">
        <v>1567</v>
      </c>
      <c r="F515" s="17" t="s">
        <v>1568</v>
      </c>
      <c r="G515" s="17" t="s">
        <v>1569</v>
      </c>
      <c r="H515" s="17" t="s">
        <v>1570</v>
      </c>
      <c r="I515" s="17" t="s">
        <v>1574</v>
      </c>
      <c r="J515" s="17" t="s">
        <v>1571</v>
      </c>
      <c r="K515" s="17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17">
        <v>69</v>
      </c>
    </row>
    <row r="516" spans="1:25">
      <c r="A516" s="17" t="s">
        <v>1538</v>
      </c>
      <c r="B516" s="17" t="s">
        <v>1541</v>
      </c>
      <c r="C516" s="17" t="s">
        <v>1541</v>
      </c>
      <c r="D516" s="17" t="s">
        <v>1572</v>
      </c>
      <c r="E516" s="17" t="s">
        <v>1567</v>
      </c>
      <c r="F516" s="17" t="s">
        <v>1568</v>
      </c>
      <c r="G516" s="17" t="s">
        <v>1573</v>
      </c>
      <c r="H516" s="17" t="s">
        <v>1570</v>
      </c>
      <c r="I516" s="17" t="s">
        <v>1574</v>
      </c>
      <c r="J516" s="17"/>
      <c r="K516" s="17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17">
        <v>69</v>
      </c>
    </row>
    <row r="517" spans="1:25">
      <c r="A517" s="17" t="s">
        <v>1656</v>
      </c>
      <c r="B517" s="17" t="s">
        <v>1577</v>
      </c>
      <c r="C517" s="17" t="s">
        <v>1846</v>
      </c>
      <c r="D517" s="17" t="s">
        <v>1847</v>
      </c>
      <c r="E517" s="17" t="s">
        <v>1848</v>
      </c>
      <c r="F517" s="17" t="s">
        <v>1849</v>
      </c>
      <c r="G517" s="17" t="s">
        <v>1850</v>
      </c>
      <c r="H517" s="17" t="s">
        <v>1851</v>
      </c>
      <c r="I517" s="17"/>
      <c r="J517" s="17"/>
      <c r="K517" s="17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17"/>
    </row>
    <row r="518" spans="1:25">
      <c r="A518" s="17" t="s">
        <v>1575</v>
      </c>
      <c r="B518" s="17" t="s">
        <v>1577</v>
      </c>
      <c r="C518" s="17" t="s">
        <v>1587</v>
      </c>
      <c r="D518" s="17" t="s">
        <v>1578</v>
      </c>
      <c r="E518" s="17" t="s">
        <v>1585</v>
      </c>
      <c r="F518" s="17" t="s">
        <v>1579</v>
      </c>
      <c r="G518" s="17" t="s">
        <v>1580</v>
      </c>
      <c r="H518" s="17" t="s">
        <v>1581</v>
      </c>
      <c r="I518" s="17" t="s">
        <v>1582</v>
      </c>
      <c r="J518" s="17" t="s">
        <v>1583</v>
      </c>
      <c r="K518" s="17" t="s">
        <v>1584</v>
      </c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17">
        <v>649</v>
      </c>
    </row>
    <row r="519" spans="1:25">
      <c r="A519" s="17" t="s">
        <v>1576</v>
      </c>
      <c r="B519" s="17" t="s">
        <v>1577</v>
      </c>
      <c r="C519" s="17" t="s">
        <v>1587</v>
      </c>
      <c r="D519" s="17" t="s">
        <v>1578</v>
      </c>
      <c r="E519" s="17" t="s">
        <v>1586</v>
      </c>
      <c r="F519" s="17" t="s">
        <v>1579</v>
      </c>
      <c r="G519" s="17" t="s">
        <v>1580</v>
      </c>
      <c r="H519" s="17" t="s">
        <v>1581</v>
      </c>
      <c r="I519" s="17" t="s">
        <v>1582</v>
      </c>
      <c r="J519" s="17" t="s">
        <v>1583</v>
      </c>
      <c r="K519" s="17" t="s">
        <v>1584</v>
      </c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17">
        <v>599</v>
      </c>
    </row>
    <row r="520" spans="1:25">
      <c r="A520" s="17" t="s">
        <v>1588</v>
      </c>
      <c r="B520" s="17" t="s">
        <v>1577</v>
      </c>
      <c r="C520" s="17" t="s">
        <v>1601</v>
      </c>
      <c r="D520" s="17" t="s">
        <v>1602</v>
      </c>
      <c r="E520" s="17" t="s">
        <v>1603</v>
      </c>
      <c r="F520" s="17" t="s">
        <v>1604</v>
      </c>
      <c r="G520" s="17" t="s">
        <v>1605</v>
      </c>
      <c r="H520" s="17" t="s">
        <v>1606</v>
      </c>
      <c r="I520" s="17" t="s">
        <v>1614</v>
      </c>
      <c r="J520" s="17" t="s">
        <v>1607</v>
      </c>
      <c r="K520" s="17" t="s">
        <v>1608</v>
      </c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17">
        <v>444</v>
      </c>
    </row>
    <row r="521" spans="1:25">
      <c r="A521" s="17" t="s">
        <v>1589</v>
      </c>
      <c r="B521" s="17" t="s">
        <v>1577</v>
      </c>
      <c r="C521" s="17" t="s">
        <v>1609</v>
      </c>
      <c r="D521" s="17" t="s">
        <v>1578</v>
      </c>
      <c r="E521" s="17" t="s">
        <v>1610</v>
      </c>
      <c r="F521" s="17" t="s">
        <v>1611</v>
      </c>
      <c r="G521" s="17" t="s">
        <v>1612</v>
      </c>
      <c r="H521" s="17" t="s">
        <v>1613</v>
      </c>
      <c r="I521" s="17" t="s">
        <v>1614</v>
      </c>
      <c r="J521" s="17" t="s">
        <v>1608</v>
      </c>
      <c r="K521" s="17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17">
        <v>439</v>
      </c>
    </row>
    <row r="522" spans="1:25">
      <c r="A522" s="17" t="s">
        <v>1852</v>
      </c>
      <c r="B522" s="17" t="s">
        <v>1577</v>
      </c>
      <c r="C522" s="17" t="s">
        <v>1609</v>
      </c>
      <c r="D522" s="17" t="s">
        <v>1578</v>
      </c>
      <c r="E522" s="17" t="s">
        <v>1610</v>
      </c>
      <c r="F522" s="17" t="s">
        <v>1611</v>
      </c>
      <c r="G522" s="17" t="s">
        <v>1612</v>
      </c>
      <c r="H522" s="17" t="s">
        <v>1613</v>
      </c>
      <c r="I522" s="17" t="s">
        <v>1614</v>
      </c>
      <c r="J522" s="17" t="s">
        <v>1608</v>
      </c>
      <c r="K522" s="17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17"/>
    </row>
    <row r="523" spans="1:25">
      <c r="A523" s="17" t="s">
        <v>1590</v>
      </c>
      <c r="B523" s="17" t="s">
        <v>1577</v>
      </c>
      <c r="C523" s="17" t="s">
        <v>1615</v>
      </c>
      <c r="D523" s="17" t="s">
        <v>1578</v>
      </c>
      <c r="E523" s="17" t="s">
        <v>1616</v>
      </c>
      <c r="F523" s="17" t="s">
        <v>1617</v>
      </c>
      <c r="G523" s="17" t="s">
        <v>1618</v>
      </c>
      <c r="H523" s="17" t="s">
        <v>1619</v>
      </c>
      <c r="I523" s="17" t="s">
        <v>1614</v>
      </c>
      <c r="J523" s="17" t="s">
        <v>1621</v>
      </c>
      <c r="K523" s="17" t="s">
        <v>1620</v>
      </c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17">
        <v>329</v>
      </c>
    </row>
    <row r="524" spans="1:25">
      <c r="A524" s="17" t="s">
        <v>1591</v>
      </c>
      <c r="B524" s="17" t="s">
        <v>1597</v>
      </c>
      <c r="C524" s="17" t="s">
        <v>1622</v>
      </c>
      <c r="D524" s="17" t="s">
        <v>1623</v>
      </c>
      <c r="E524" s="17" t="s">
        <v>1624</v>
      </c>
      <c r="F524" s="17" t="s">
        <v>1625</v>
      </c>
      <c r="G524" s="17" t="s">
        <v>1620</v>
      </c>
      <c r="H524" s="17" t="s">
        <v>1626</v>
      </c>
      <c r="I524" s="17"/>
      <c r="J524" s="17"/>
      <c r="K524" s="17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17">
        <v>449</v>
      </c>
    </row>
    <row r="525" spans="1:25">
      <c r="A525" s="17" t="s">
        <v>1592</v>
      </c>
      <c r="B525" s="17" t="s">
        <v>1597</v>
      </c>
      <c r="C525" s="17" t="s">
        <v>1622</v>
      </c>
      <c r="D525" s="17" t="s">
        <v>1623</v>
      </c>
      <c r="E525" s="17" t="s">
        <v>1624</v>
      </c>
      <c r="F525" s="17" t="s">
        <v>1625</v>
      </c>
      <c r="G525" s="17" t="s">
        <v>1620</v>
      </c>
      <c r="H525" s="17" t="s">
        <v>1626</v>
      </c>
      <c r="I525" s="17"/>
      <c r="J525" s="17"/>
      <c r="K525" s="17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17">
        <v>449</v>
      </c>
    </row>
    <row r="526" spans="1:25">
      <c r="A526" s="17" t="s">
        <v>1593</v>
      </c>
      <c r="B526" s="17" t="s">
        <v>1597</v>
      </c>
      <c r="C526" s="17" t="s">
        <v>1627</v>
      </c>
      <c r="D526" s="17" t="s">
        <v>1628</v>
      </c>
      <c r="E526" s="17" t="s">
        <v>1629</v>
      </c>
      <c r="F526" s="17" t="s">
        <v>1630</v>
      </c>
      <c r="G526" s="17" t="s">
        <v>1631</v>
      </c>
      <c r="H526" s="17" t="s">
        <v>1626</v>
      </c>
      <c r="I526" s="17" t="s">
        <v>1632</v>
      </c>
      <c r="J526" s="17"/>
      <c r="K526" s="17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17">
        <v>349</v>
      </c>
    </row>
    <row r="527" spans="1:25">
      <c r="A527" s="17" t="s">
        <v>1594</v>
      </c>
      <c r="B527" s="17" t="s">
        <v>1598</v>
      </c>
      <c r="C527" s="17" t="s">
        <v>1633</v>
      </c>
      <c r="D527" s="17" t="s">
        <v>1634</v>
      </c>
      <c r="E527" s="17" t="s">
        <v>1635</v>
      </c>
      <c r="F527" s="17" t="s">
        <v>1636</v>
      </c>
      <c r="G527" s="17" t="s">
        <v>1637</v>
      </c>
      <c r="H527" s="17"/>
      <c r="I527" s="17"/>
      <c r="J527" s="17"/>
      <c r="K527" s="17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17">
        <v>264</v>
      </c>
    </row>
    <row r="528" spans="1:25">
      <c r="A528" s="17" t="s">
        <v>1595</v>
      </c>
      <c r="B528" s="17" t="s">
        <v>1599</v>
      </c>
      <c r="C528" s="17" t="s">
        <v>1638</v>
      </c>
      <c r="D528" s="17" t="s">
        <v>1639</v>
      </c>
      <c r="E528" s="17" t="s">
        <v>1640</v>
      </c>
      <c r="F528" s="17" t="s">
        <v>1641</v>
      </c>
      <c r="G528" s="17" t="s">
        <v>1642</v>
      </c>
      <c r="H528" s="17" t="s">
        <v>1643</v>
      </c>
      <c r="I528" s="17"/>
      <c r="J528" s="17"/>
      <c r="K528" s="17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17">
        <v>199</v>
      </c>
    </row>
    <row r="529" spans="1:25">
      <c r="A529" s="17" t="s">
        <v>1596</v>
      </c>
      <c r="B529" s="17" t="s">
        <v>1600</v>
      </c>
      <c r="C529" s="17" t="s">
        <v>1644</v>
      </c>
      <c r="D529" s="17" t="s">
        <v>1645</v>
      </c>
      <c r="E529" s="17" t="s">
        <v>1646</v>
      </c>
      <c r="F529" s="17" t="s">
        <v>1647</v>
      </c>
      <c r="G529" s="17" t="s">
        <v>1648</v>
      </c>
      <c r="H529" s="17" t="s">
        <v>1649</v>
      </c>
      <c r="I529" s="17" t="s">
        <v>1650</v>
      </c>
      <c r="J529" s="17" t="s">
        <v>1651</v>
      </c>
      <c r="K529" s="17" t="s">
        <v>1637</v>
      </c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17">
        <v>179</v>
      </c>
    </row>
    <row r="530" spans="1:25">
      <c r="A530" s="17" t="s">
        <v>1901</v>
      </c>
      <c r="B530" s="17" t="s">
        <v>1853</v>
      </c>
      <c r="C530" s="17" t="s">
        <v>1854</v>
      </c>
      <c r="D530" s="17" t="s">
        <v>1855</v>
      </c>
      <c r="E530" s="17" t="s">
        <v>1856</v>
      </c>
      <c r="F530" s="17" t="s">
        <v>1857</v>
      </c>
      <c r="G530" s="25" t="s">
        <v>1666</v>
      </c>
      <c r="H530" s="17" t="s">
        <v>1858</v>
      </c>
      <c r="I530" s="17"/>
      <c r="J530" s="17"/>
      <c r="K530" s="17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17"/>
    </row>
    <row r="531" spans="1:25">
      <c r="A531" s="17" t="s">
        <v>1970</v>
      </c>
      <c r="B531" s="1">
        <v>5040</v>
      </c>
      <c r="C531" s="17" t="s">
        <v>1854</v>
      </c>
      <c r="D531" s="17" t="s">
        <v>1855</v>
      </c>
      <c r="E531" s="17" t="s">
        <v>1856</v>
      </c>
      <c r="F531" s="17" t="s">
        <v>1857</v>
      </c>
      <c r="G531" s="25" t="s">
        <v>1666</v>
      </c>
      <c r="H531" s="17" t="s">
        <v>1858</v>
      </c>
      <c r="I531" s="17"/>
      <c r="J531" s="17"/>
      <c r="K531" s="17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17"/>
    </row>
    <row r="532" spans="1:25">
      <c r="A532" s="17" t="s">
        <v>1859</v>
      </c>
      <c r="B532" s="1" t="s">
        <v>1667</v>
      </c>
      <c r="C532" s="17" t="s">
        <v>1860</v>
      </c>
      <c r="D532" s="17" t="s">
        <v>1861</v>
      </c>
      <c r="E532" s="17" t="s">
        <v>1862</v>
      </c>
      <c r="F532" s="17" t="s">
        <v>1863</v>
      </c>
      <c r="G532" s="17" t="s">
        <v>1864</v>
      </c>
      <c r="H532" s="17"/>
      <c r="I532" s="17"/>
      <c r="J532" s="17"/>
      <c r="K532" s="17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17"/>
    </row>
    <row r="533" spans="1:25">
      <c r="A533" s="17" t="s">
        <v>1865</v>
      </c>
      <c r="B533" s="1" t="s">
        <v>1866</v>
      </c>
      <c r="C533" s="17" t="s">
        <v>1168</v>
      </c>
      <c r="D533" s="17" t="s">
        <v>1169</v>
      </c>
      <c r="E533" s="17" t="s">
        <v>1967</v>
      </c>
      <c r="F533" s="17" t="s">
        <v>1247</v>
      </c>
      <c r="G533" s="17" t="s">
        <v>1170</v>
      </c>
      <c r="H533" s="17" t="s">
        <v>1246</v>
      </c>
      <c r="I533" s="17" t="s">
        <v>1172</v>
      </c>
      <c r="J533" s="17" t="s">
        <v>1171</v>
      </c>
      <c r="K533" s="17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17"/>
    </row>
    <row r="534" spans="1:25">
      <c r="A534" s="17" t="s">
        <v>1966</v>
      </c>
      <c r="B534" s="1" t="s">
        <v>1866</v>
      </c>
      <c r="C534" s="17" t="s">
        <v>1168</v>
      </c>
      <c r="D534" s="17" t="s">
        <v>1169</v>
      </c>
      <c r="E534" s="17" t="s">
        <v>1967</v>
      </c>
      <c r="F534" s="17" t="s">
        <v>1247</v>
      </c>
      <c r="G534" s="17" t="s">
        <v>1170</v>
      </c>
      <c r="H534" s="17" t="s">
        <v>1246</v>
      </c>
      <c r="I534" s="17" t="s">
        <v>1172</v>
      </c>
      <c r="J534" s="17" t="s">
        <v>1171</v>
      </c>
      <c r="K534" s="17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17"/>
    </row>
    <row r="535" spans="1:25">
      <c r="A535" s="17" t="s">
        <v>1655</v>
      </c>
      <c r="B535" s="17" t="s">
        <v>1577</v>
      </c>
      <c r="C535" s="17" t="s">
        <v>1609</v>
      </c>
      <c r="D535" s="17" t="s">
        <v>1578</v>
      </c>
      <c r="E535" s="17" t="s">
        <v>1610</v>
      </c>
      <c r="F535" s="17" t="s">
        <v>1867</v>
      </c>
      <c r="G535" s="17" t="s">
        <v>1612</v>
      </c>
      <c r="H535" s="17" t="s">
        <v>1613</v>
      </c>
      <c r="I535" s="17" t="s">
        <v>1614</v>
      </c>
      <c r="J535" s="17" t="s">
        <v>1608</v>
      </c>
      <c r="K535" s="17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17">
        <v>439</v>
      </c>
    </row>
    <row r="536" spans="1:25">
      <c r="A536" s="17" t="s">
        <v>1868</v>
      </c>
      <c r="B536" s="17" t="s">
        <v>1597</v>
      </c>
      <c r="C536" s="17" t="s">
        <v>1622</v>
      </c>
      <c r="D536" s="17" t="s">
        <v>1578</v>
      </c>
      <c r="E536" s="17" t="s">
        <v>1616</v>
      </c>
      <c r="F536" s="17" t="s">
        <v>1617</v>
      </c>
      <c r="G536" s="17" t="s">
        <v>1612</v>
      </c>
      <c r="H536" s="17" t="s">
        <v>1613</v>
      </c>
      <c r="I536" s="17" t="s">
        <v>1869</v>
      </c>
      <c r="J536" s="17"/>
      <c r="K536" s="17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17"/>
    </row>
    <row r="537" spans="1:25">
      <c r="A537" s="17" t="s">
        <v>1870</v>
      </c>
      <c r="B537" s="17" t="s">
        <v>1479</v>
      </c>
      <c r="C537" s="17" t="s">
        <v>1480</v>
      </c>
      <c r="D537" s="17" t="s">
        <v>1871</v>
      </c>
      <c r="E537" s="17" t="s">
        <v>1482</v>
      </c>
      <c r="F537" s="17" t="s">
        <v>1483</v>
      </c>
      <c r="G537" s="17" t="s">
        <v>1484</v>
      </c>
      <c r="H537" s="17" t="s">
        <v>1485</v>
      </c>
      <c r="I537" s="17" t="s">
        <v>1486</v>
      </c>
      <c r="J537" s="17"/>
      <c r="K537" s="17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17">
        <v>149</v>
      </c>
    </row>
    <row r="538" spans="1:25">
      <c r="A538" s="17" t="s">
        <v>1872</v>
      </c>
      <c r="B538" s="17" t="s">
        <v>597</v>
      </c>
      <c r="C538" s="17" t="s">
        <v>537</v>
      </c>
      <c r="D538" s="17" t="s">
        <v>52</v>
      </c>
      <c r="E538" s="17" t="s">
        <v>590</v>
      </c>
      <c r="F538" s="17" t="s">
        <v>595</v>
      </c>
      <c r="G538" s="17" t="s">
        <v>594</v>
      </c>
      <c r="H538" s="17" t="s">
        <v>539</v>
      </c>
      <c r="I538" s="17" t="s">
        <v>579</v>
      </c>
      <c r="J538" s="17" t="s">
        <v>589</v>
      </c>
      <c r="K538" s="17" t="s">
        <v>602</v>
      </c>
      <c r="L538" s="17" t="s">
        <v>603</v>
      </c>
      <c r="M538" s="17" t="s">
        <v>605</v>
      </c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>
        <v>829</v>
      </c>
    </row>
    <row r="539" spans="1:25">
      <c r="A539" s="17" t="s">
        <v>2113</v>
      </c>
      <c r="B539" s="17" t="s">
        <v>2114</v>
      </c>
      <c r="C539" s="17" t="s">
        <v>1874</v>
      </c>
      <c r="D539" s="17" t="s">
        <v>317</v>
      </c>
      <c r="E539" s="17" t="s">
        <v>1875</v>
      </c>
      <c r="F539" s="17" t="s">
        <v>318</v>
      </c>
      <c r="G539" s="17" t="s">
        <v>292</v>
      </c>
      <c r="H539" s="17" t="s">
        <v>293</v>
      </c>
      <c r="I539" s="17" t="s">
        <v>310</v>
      </c>
      <c r="J539" s="17" t="s">
        <v>320</v>
      </c>
      <c r="K539" s="17" t="s">
        <v>321</v>
      </c>
      <c r="L539" s="17" t="s">
        <v>297</v>
      </c>
      <c r="M539" s="17" t="s">
        <v>322</v>
      </c>
      <c r="N539" s="17" t="s">
        <v>299</v>
      </c>
      <c r="O539" s="17" t="s">
        <v>303</v>
      </c>
      <c r="P539" s="23"/>
      <c r="Q539" s="23"/>
      <c r="R539" s="23"/>
      <c r="S539" s="23"/>
      <c r="T539" s="23"/>
      <c r="U539" s="23"/>
      <c r="V539" s="23"/>
      <c r="W539" s="23"/>
      <c r="X539" s="23"/>
      <c r="Y539" s="17"/>
    </row>
    <row r="540" spans="1:25">
      <c r="A540" s="17" t="s">
        <v>2137</v>
      </c>
      <c r="B540" s="17" t="s">
        <v>1873</v>
      </c>
      <c r="C540" s="17" t="s">
        <v>1874</v>
      </c>
      <c r="D540" s="17" t="s">
        <v>317</v>
      </c>
      <c r="E540" s="17" t="s">
        <v>1875</v>
      </c>
      <c r="F540" s="17" t="s">
        <v>318</v>
      </c>
      <c r="G540" s="17" t="s">
        <v>292</v>
      </c>
      <c r="H540" s="17" t="s">
        <v>293</v>
      </c>
      <c r="I540" s="17" t="s">
        <v>310</v>
      </c>
      <c r="J540" s="17" t="s">
        <v>320</v>
      </c>
      <c r="K540" s="17" t="s">
        <v>321</v>
      </c>
      <c r="L540" s="17" t="s">
        <v>297</v>
      </c>
      <c r="M540" s="17" t="s">
        <v>322</v>
      </c>
      <c r="N540" s="17" t="s">
        <v>299</v>
      </c>
      <c r="O540" s="17" t="s">
        <v>309</v>
      </c>
      <c r="P540" s="23"/>
      <c r="Q540" s="23"/>
      <c r="R540" s="23"/>
      <c r="S540" s="23"/>
      <c r="T540" s="23"/>
      <c r="U540" s="23"/>
      <c r="V540" s="23"/>
      <c r="W540" s="23"/>
      <c r="X540" s="23"/>
      <c r="Y540" s="17"/>
    </row>
    <row r="541" spans="1:25">
      <c r="A541" s="17" t="s">
        <v>2082</v>
      </c>
      <c r="B541" s="17" t="s">
        <v>2083</v>
      </c>
      <c r="C541" s="17" t="s">
        <v>1874</v>
      </c>
      <c r="D541" s="17" t="s">
        <v>317</v>
      </c>
      <c r="E541" s="17" t="s">
        <v>1875</v>
      </c>
      <c r="F541" s="17" t="s">
        <v>318</v>
      </c>
      <c r="G541" s="17" t="s">
        <v>292</v>
      </c>
      <c r="H541" s="17" t="s">
        <v>293</v>
      </c>
      <c r="I541" s="17" t="s">
        <v>310</v>
      </c>
      <c r="J541" s="17" t="s">
        <v>320</v>
      </c>
      <c r="K541" s="17" t="s">
        <v>321</v>
      </c>
      <c r="L541" s="17" t="s">
        <v>297</v>
      </c>
      <c r="M541" s="17" t="s">
        <v>322</v>
      </c>
      <c r="N541" s="17" t="s">
        <v>299</v>
      </c>
      <c r="O541" s="17" t="s">
        <v>303</v>
      </c>
      <c r="P541" s="23"/>
      <c r="Q541" s="23"/>
      <c r="R541" s="23"/>
      <c r="S541" s="23"/>
      <c r="T541" s="23"/>
      <c r="U541" s="23"/>
      <c r="V541" s="23"/>
      <c r="W541" s="23"/>
      <c r="X541" s="23"/>
      <c r="Y541" s="17"/>
    </row>
    <row r="542" spans="1:25">
      <c r="A542" s="17" t="s">
        <v>2081</v>
      </c>
      <c r="B542" s="17" t="s">
        <v>1873</v>
      </c>
      <c r="C542" s="17" t="s">
        <v>1874</v>
      </c>
      <c r="D542" s="17" t="s">
        <v>317</v>
      </c>
      <c r="E542" s="17" t="s">
        <v>1875</v>
      </c>
      <c r="F542" s="17" t="s">
        <v>318</v>
      </c>
      <c r="G542" s="17" t="s">
        <v>292</v>
      </c>
      <c r="H542" s="17" t="s">
        <v>293</v>
      </c>
      <c r="I542" s="17" t="s">
        <v>310</v>
      </c>
      <c r="J542" s="17" t="s">
        <v>320</v>
      </c>
      <c r="K542" s="17" t="s">
        <v>321</v>
      </c>
      <c r="L542" s="17" t="s">
        <v>297</v>
      </c>
      <c r="M542" s="17" t="s">
        <v>322</v>
      </c>
      <c r="N542" s="17" t="s">
        <v>299</v>
      </c>
      <c r="O542" s="17" t="s">
        <v>303</v>
      </c>
      <c r="P542" s="23"/>
      <c r="Q542" s="23"/>
      <c r="R542" s="23"/>
      <c r="S542" s="23"/>
      <c r="T542" s="23"/>
      <c r="U542" s="23"/>
      <c r="V542" s="23"/>
      <c r="W542" s="23"/>
      <c r="X542" s="23"/>
      <c r="Y542" s="17"/>
    </row>
    <row r="543" spans="1:25">
      <c r="A543" s="17" t="s">
        <v>2084</v>
      </c>
      <c r="B543" s="17" t="s">
        <v>341</v>
      </c>
      <c r="C543" s="17" t="s">
        <v>342</v>
      </c>
      <c r="D543" s="17" t="s">
        <v>1877</v>
      </c>
      <c r="E543" s="17" t="s">
        <v>52</v>
      </c>
      <c r="F543" s="17" t="s">
        <v>318</v>
      </c>
      <c r="G543" s="17" t="s">
        <v>291</v>
      </c>
      <c r="H543" s="17" t="s">
        <v>292</v>
      </c>
      <c r="I543" s="17" t="s">
        <v>293</v>
      </c>
      <c r="J543" s="17" t="s">
        <v>346</v>
      </c>
      <c r="K543" s="17" t="s">
        <v>345</v>
      </c>
      <c r="L543" s="17" t="s">
        <v>321</v>
      </c>
      <c r="M543" s="17" t="s">
        <v>347</v>
      </c>
      <c r="N543" s="17" t="s">
        <v>344</v>
      </c>
      <c r="O543" s="17" t="s">
        <v>348</v>
      </c>
      <c r="P543" s="17" t="s">
        <v>349</v>
      </c>
      <c r="Q543" s="17" t="s">
        <v>350</v>
      </c>
      <c r="R543" s="17" t="s">
        <v>300</v>
      </c>
      <c r="S543" s="17" t="s">
        <v>303</v>
      </c>
      <c r="T543" s="17"/>
      <c r="U543" s="17"/>
      <c r="V543" s="17"/>
      <c r="W543" s="17"/>
      <c r="X543" s="17"/>
      <c r="Y543" s="17">
        <v>1899</v>
      </c>
    </row>
    <row r="544" spans="1:25">
      <c r="A544" s="17" t="s">
        <v>1668</v>
      </c>
      <c r="B544" s="17" t="s">
        <v>1876</v>
      </c>
      <c r="C544" s="17" t="s">
        <v>342</v>
      </c>
      <c r="D544" s="17" t="s">
        <v>1877</v>
      </c>
      <c r="E544" s="17" t="s">
        <v>52</v>
      </c>
      <c r="F544" s="17" t="s">
        <v>318</v>
      </c>
      <c r="G544" s="17" t="s">
        <v>291</v>
      </c>
      <c r="H544" s="17" t="s">
        <v>292</v>
      </c>
      <c r="I544" s="17" t="s">
        <v>293</v>
      </c>
      <c r="J544" s="17" t="s">
        <v>346</v>
      </c>
      <c r="K544" s="17" t="s">
        <v>345</v>
      </c>
      <c r="L544" s="17" t="s">
        <v>321</v>
      </c>
      <c r="M544" s="17" t="s">
        <v>347</v>
      </c>
      <c r="N544" s="17" t="s">
        <v>344</v>
      </c>
      <c r="O544" s="17" t="s">
        <v>348</v>
      </c>
      <c r="P544" s="17" t="s">
        <v>349</v>
      </c>
      <c r="Q544" s="17" t="s">
        <v>350</v>
      </c>
      <c r="R544" s="17" t="s">
        <v>300</v>
      </c>
      <c r="S544" s="17" t="s">
        <v>303</v>
      </c>
      <c r="T544" s="17"/>
      <c r="U544" s="17"/>
      <c r="V544" s="17"/>
      <c r="W544" s="17"/>
      <c r="X544" s="17"/>
      <c r="Y544" s="17">
        <v>1899</v>
      </c>
    </row>
    <row r="545" spans="1:26">
      <c r="A545" s="17" t="s">
        <v>1878</v>
      </c>
      <c r="B545" s="17" t="s">
        <v>1879</v>
      </c>
      <c r="C545" s="17" t="s">
        <v>457</v>
      </c>
      <c r="D545" s="17" t="s">
        <v>397</v>
      </c>
      <c r="E545" s="17" t="s">
        <v>374</v>
      </c>
      <c r="F545" s="17" t="s">
        <v>369</v>
      </c>
      <c r="G545" s="17" t="s">
        <v>367</v>
      </c>
      <c r="H545" s="17" t="s">
        <v>418</v>
      </c>
      <c r="I545" s="17" t="s">
        <v>408</v>
      </c>
      <c r="J545" s="17" t="s">
        <v>368</v>
      </c>
      <c r="K545" s="17" t="s">
        <v>390</v>
      </c>
      <c r="L545" s="17" t="s">
        <v>448</v>
      </c>
      <c r="M545" s="17" t="s">
        <v>379</v>
      </c>
      <c r="N545" s="17" t="s">
        <v>386</v>
      </c>
      <c r="O545" s="17" t="s">
        <v>543</v>
      </c>
      <c r="P545" s="17"/>
      <c r="Q545" s="17"/>
      <c r="R545" s="17"/>
      <c r="S545" s="17"/>
      <c r="T545" s="17"/>
      <c r="U545" s="17"/>
      <c r="V545" s="17"/>
      <c r="W545" s="17"/>
      <c r="X545" s="17"/>
      <c r="Y545" s="17">
        <v>2249</v>
      </c>
    </row>
    <row r="546" spans="1:26">
      <c r="A546" s="17" t="s">
        <v>1880</v>
      </c>
      <c r="B546" s="17" t="s">
        <v>1881</v>
      </c>
      <c r="C546" s="17" t="s">
        <v>1882</v>
      </c>
      <c r="D546" s="17" t="s">
        <v>1883</v>
      </c>
      <c r="E546" s="17" t="s">
        <v>1884</v>
      </c>
      <c r="F546" s="17" t="s">
        <v>1885</v>
      </c>
      <c r="G546" s="17" t="s">
        <v>1886</v>
      </c>
      <c r="H546" s="17" t="s">
        <v>1887</v>
      </c>
      <c r="I546" s="17" t="s">
        <v>1888</v>
      </c>
      <c r="J546" s="17" t="s">
        <v>1889</v>
      </c>
      <c r="K546" s="17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17"/>
    </row>
    <row r="547" spans="1:26">
      <c r="A547" s="17" t="s">
        <v>1890</v>
      </c>
      <c r="B547" s="17" t="s">
        <v>1504</v>
      </c>
      <c r="C547" s="17" t="s">
        <v>1891</v>
      </c>
      <c r="D547" s="17" t="s">
        <v>1892</v>
      </c>
      <c r="E547" s="17" t="s">
        <v>1893</v>
      </c>
      <c r="F547" s="17" t="s">
        <v>1529</v>
      </c>
      <c r="G547" s="17" t="s">
        <v>52</v>
      </c>
      <c r="H547" s="17"/>
      <c r="I547" s="17"/>
      <c r="J547" s="17"/>
      <c r="K547" s="17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17"/>
    </row>
    <row r="548" spans="1:26">
      <c r="A548" s="17" t="s">
        <v>1894</v>
      </c>
      <c r="B548" s="17" t="s">
        <v>557</v>
      </c>
      <c r="C548" s="17" t="s">
        <v>628</v>
      </c>
      <c r="D548" s="17" t="s">
        <v>559</v>
      </c>
      <c r="E548" s="17" t="s">
        <v>636</v>
      </c>
      <c r="F548" s="17" t="s">
        <v>655</v>
      </c>
      <c r="G548" s="17" t="s">
        <v>638</v>
      </c>
      <c r="H548" s="17" t="s">
        <v>561</v>
      </c>
      <c r="I548" s="17" t="s">
        <v>656</v>
      </c>
      <c r="J548" s="17" t="s">
        <v>651</v>
      </c>
      <c r="K548" s="17" t="s">
        <v>645</v>
      </c>
      <c r="L548" s="17" t="s">
        <v>654</v>
      </c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>
        <v>1159</v>
      </c>
      <c r="Z548">
        <v>875</v>
      </c>
    </row>
    <row r="549" spans="1:26">
      <c r="A549" s="18" t="s">
        <v>1669</v>
      </c>
      <c r="B549" s="17" t="s">
        <v>536</v>
      </c>
      <c r="C549" s="17" t="s">
        <v>585</v>
      </c>
      <c r="D549" s="17" t="s">
        <v>52</v>
      </c>
      <c r="E549" s="17" t="s">
        <v>351</v>
      </c>
      <c r="F549" s="17" t="s">
        <v>591</v>
      </c>
      <c r="G549" s="17" t="s">
        <v>578</v>
      </c>
      <c r="H549" s="17" t="s">
        <v>539</v>
      </c>
      <c r="I549" s="17" t="s">
        <v>534</v>
      </c>
      <c r="J549" s="17" t="s">
        <v>577</v>
      </c>
      <c r="K549" s="17" t="s">
        <v>527</v>
      </c>
      <c r="L549" s="17" t="s">
        <v>582</v>
      </c>
      <c r="M549" s="17" t="s">
        <v>579</v>
      </c>
      <c r="Q549" s="17"/>
      <c r="R549" s="17"/>
      <c r="S549" s="17"/>
      <c r="T549" s="17"/>
      <c r="U549" s="17"/>
      <c r="V549" s="17"/>
      <c r="W549" s="17"/>
      <c r="X549" s="17"/>
      <c r="Y549" s="17">
        <v>1199</v>
      </c>
      <c r="Z549" s="19"/>
    </row>
    <row r="550" spans="1:26">
      <c r="A550" s="17" t="s">
        <v>1687</v>
      </c>
      <c r="B550" s="17" t="s">
        <v>442</v>
      </c>
      <c r="C550" s="17" t="s">
        <v>415</v>
      </c>
      <c r="D550" s="17" t="s">
        <v>446</v>
      </c>
      <c r="E550" s="17" t="s">
        <v>374</v>
      </c>
      <c r="F550" s="17" t="s">
        <v>369</v>
      </c>
      <c r="G550" s="17" t="s">
        <v>367</v>
      </c>
      <c r="H550" s="17" t="s">
        <v>416</v>
      </c>
      <c r="I550" s="17" t="s">
        <v>368</v>
      </c>
      <c r="J550" s="17" t="s">
        <v>390</v>
      </c>
      <c r="K550" s="17" t="s">
        <v>448</v>
      </c>
      <c r="L550" s="17" t="s">
        <v>379</v>
      </c>
      <c r="M550" s="17" t="s">
        <v>387</v>
      </c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>
        <v>1599</v>
      </c>
    </row>
    <row r="551" spans="1:26">
      <c r="A551" s="17" t="s">
        <v>1895</v>
      </c>
      <c r="B551" s="17" t="s">
        <v>1896</v>
      </c>
      <c r="C551" s="17" t="s">
        <v>1897</v>
      </c>
      <c r="D551" s="17" t="s">
        <v>1898</v>
      </c>
      <c r="E551" s="17" t="s">
        <v>1899</v>
      </c>
      <c r="F551" s="17" t="s">
        <v>1857</v>
      </c>
      <c r="G551" s="17" t="s">
        <v>1900</v>
      </c>
      <c r="H551" s="17"/>
      <c r="I551" s="17"/>
      <c r="J551" s="17"/>
      <c r="K551" s="17"/>
      <c r="L551" s="17"/>
      <c r="M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</row>
    <row r="552" spans="1:26">
      <c r="A552" s="17" t="s">
        <v>1986</v>
      </c>
      <c r="B552" s="1">
        <v>5580</v>
      </c>
      <c r="C552" s="17" t="s">
        <v>1902</v>
      </c>
      <c r="D552" s="17" t="s">
        <v>1903</v>
      </c>
      <c r="E552" s="17" t="s">
        <v>1904</v>
      </c>
      <c r="F552" s="17" t="s">
        <v>1905</v>
      </c>
      <c r="G552" s="17" t="s">
        <v>1906</v>
      </c>
      <c r="H552" s="17"/>
      <c r="I552" s="17"/>
      <c r="J552" s="17"/>
      <c r="K552" s="17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17"/>
    </row>
    <row r="553" spans="1:26">
      <c r="A553" s="17" t="s">
        <v>1907</v>
      </c>
      <c r="B553" s="17" t="s">
        <v>1908</v>
      </c>
      <c r="C553" s="17" t="s">
        <v>1854</v>
      </c>
      <c r="D553" s="17" t="s">
        <v>1855</v>
      </c>
      <c r="E553" s="17" t="s">
        <v>1909</v>
      </c>
      <c r="F553" s="17" t="s">
        <v>1906</v>
      </c>
      <c r="G553" s="17"/>
      <c r="H553" s="17"/>
      <c r="I553" s="17"/>
      <c r="J553" s="17"/>
      <c r="K553" s="17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17"/>
    </row>
    <row r="554" spans="1:26">
      <c r="A554" s="17" t="s">
        <v>1971</v>
      </c>
      <c r="B554" s="17" t="s">
        <v>1972</v>
      </c>
      <c r="C554" s="17" t="s">
        <v>1973</v>
      </c>
      <c r="D554" s="17" t="s">
        <v>1974</v>
      </c>
      <c r="E554" s="17" t="s">
        <v>1975</v>
      </c>
      <c r="F554" s="17" t="s">
        <v>1976</v>
      </c>
      <c r="G554" s="17" t="s">
        <v>1977</v>
      </c>
      <c r="H554" s="17" t="s">
        <v>1978</v>
      </c>
      <c r="I554" s="17" t="s">
        <v>1979</v>
      </c>
      <c r="J554" s="17"/>
      <c r="K554" s="17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17"/>
    </row>
    <row r="555" spans="1:26">
      <c r="A555" s="17" t="s">
        <v>1981</v>
      </c>
      <c r="B555" s="17" t="s">
        <v>1980</v>
      </c>
      <c r="C555" s="17" t="s">
        <v>1973</v>
      </c>
      <c r="D555" s="17" t="s">
        <v>1974</v>
      </c>
      <c r="E555" s="17" t="s">
        <v>1975</v>
      </c>
      <c r="F555" s="17" t="s">
        <v>1976</v>
      </c>
      <c r="G555" s="17" t="s">
        <v>1977</v>
      </c>
      <c r="H555" s="17" t="s">
        <v>1978</v>
      </c>
      <c r="I555" s="17" t="s">
        <v>1979</v>
      </c>
      <c r="J555" s="17"/>
      <c r="K555" s="17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17"/>
    </row>
    <row r="556" spans="1:26">
      <c r="A556" s="17" t="s">
        <v>1994</v>
      </c>
      <c r="B556" s="17" t="s">
        <v>1995</v>
      </c>
      <c r="C556" s="17" t="s">
        <v>1989</v>
      </c>
      <c r="D556" s="17" t="s">
        <v>1990</v>
      </c>
      <c r="E556" s="17" t="s">
        <v>1991</v>
      </c>
      <c r="F556" s="17" t="s">
        <v>1992</v>
      </c>
      <c r="G556" s="17" t="s">
        <v>1993</v>
      </c>
      <c r="H556" s="17" t="s">
        <v>1978</v>
      </c>
      <c r="I556" s="17" t="s">
        <v>1979</v>
      </c>
      <c r="J556" s="17"/>
      <c r="K556" s="17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17"/>
    </row>
    <row r="557" spans="1:26">
      <c r="A557" s="17" t="s">
        <v>1987</v>
      </c>
      <c r="B557" s="17" t="s">
        <v>1988</v>
      </c>
      <c r="C557" s="17" t="s">
        <v>1989</v>
      </c>
      <c r="D557" s="17" t="s">
        <v>1990</v>
      </c>
      <c r="E557" s="17" t="s">
        <v>1991</v>
      </c>
      <c r="F557" s="17" t="s">
        <v>1992</v>
      </c>
      <c r="G557" s="17" t="s">
        <v>1993</v>
      </c>
      <c r="H557" s="17" t="s">
        <v>1978</v>
      </c>
      <c r="I557" s="17" t="s">
        <v>1979</v>
      </c>
      <c r="J557" s="17"/>
      <c r="K557" s="17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17"/>
    </row>
    <row r="558" spans="1:26">
      <c r="A558" s="17" t="s">
        <v>1985</v>
      </c>
      <c r="B558" s="29">
        <v>5570</v>
      </c>
      <c r="C558" s="17" t="s">
        <v>1982</v>
      </c>
      <c r="D558" s="17" t="s">
        <v>1898</v>
      </c>
      <c r="E558" s="17" t="s">
        <v>1983</v>
      </c>
      <c r="F558" s="17" t="s">
        <v>1857</v>
      </c>
      <c r="G558" s="17" t="s">
        <v>1900</v>
      </c>
      <c r="H558" s="17" t="s">
        <v>1984</v>
      </c>
      <c r="I558" s="17"/>
      <c r="J558" s="17"/>
      <c r="K558" s="17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17"/>
    </row>
    <row r="559" spans="1:26">
      <c r="A559" s="17" t="s">
        <v>1970</v>
      </c>
      <c r="B559" s="29">
        <v>5580</v>
      </c>
      <c r="C559" s="17" t="s">
        <v>1902</v>
      </c>
      <c r="D559" s="17" t="s">
        <v>1903</v>
      </c>
      <c r="E559" s="17" t="s">
        <v>1904</v>
      </c>
      <c r="F559" s="17" t="s">
        <v>1905</v>
      </c>
      <c r="G559" s="17" t="s">
        <v>1906</v>
      </c>
      <c r="H559" s="17"/>
      <c r="I559" s="17"/>
      <c r="J559" s="17"/>
      <c r="K559" s="17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17"/>
    </row>
    <row r="560" spans="1:26">
      <c r="A560" s="17" t="s">
        <v>1910</v>
      </c>
      <c r="B560" s="17" t="s">
        <v>1911</v>
      </c>
      <c r="C560" s="17" t="s">
        <v>476</v>
      </c>
      <c r="D560" s="17" t="s">
        <v>446</v>
      </c>
      <c r="E560" s="17" t="s">
        <v>494</v>
      </c>
      <c r="F560" s="17" t="s">
        <v>478</v>
      </c>
      <c r="G560" s="17" t="s">
        <v>495</v>
      </c>
      <c r="H560" s="17" t="s">
        <v>496</v>
      </c>
      <c r="I560" s="17" t="s">
        <v>497</v>
      </c>
      <c r="J560" s="17" t="s">
        <v>552</v>
      </c>
      <c r="K560" s="17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17"/>
    </row>
    <row r="561" spans="1:25">
      <c r="A561" s="17" t="s">
        <v>1912</v>
      </c>
      <c r="B561" s="17" t="s">
        <v>1913</v>
      </c>
      <c r="C561" s="17" t="s">
        <v>1914</v>
      </c>
      <c r="D561" s="17" t="s">
        <v>446</v>
      </c>
      <c r="E561" s="17" t="s">
        <v>369</v>
      </c>
      <c r="F561" s="17" t="s">
        <v>368</v>
      </c>
      <c r="G561" s="17" t="s">
        <v>461</v>
      </c>
      <c r="H561" s="17" t="s">
        <v>380</v>
      </c>
      <c r="I561" s="17"/>
      <c r="J561" s="17"/>
      <c r="K561" s="17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17"/>
    </row>
    <row r="562" spans="1:25">
      <c r="A562" s="17" t="s">
        <v>1915</v>
      </c>
      <c r="B562" s="17" t="s">
        <v>1916</v>
      </c>
      <c r="C562" s="17" t="s">
        <v>1917</v>
      </c>
      <c r="D562" s="17" t="s">
        <v>1918</v>
      </c>
      <c r="E562" s="17" t="s">
        <v>1919</v>
      </c>
      <c r="F562" s="17" t="s">
        <v>1920</v>
      </c>
      <c r="G562" s="17" t="s">
        <v>1921</v>
      </c>
      <c r="H562" s="17" t="s">
        <v>306</v>
      </c>
      <c r="I562" s="17"/>
      <c r="J562" s="17"/>
      <c r="K562" s="17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17"/>
    </row>
    <row r="563" spans="1:25">
      <c r="A563" s="17" t="s">
        <v>1922</v>
      </c>
      <c r="B563" s="17" t="s">
        <v>1923</v>
      </c>
      <c r="C563" s="17" t="s">
        <v>1917</v>
      </c>
      <c r="D563" s="17" t="s">
        <v>1918</v>
      </c>
      <c r="E563" s="17" t="s">
        <v>1919</v>
      </c>
      <c r="F563" s="17" t="s">
        <v>1920</v>
      </c>
      <c r="G563" s="17" t="s">
        <v>1921</v>
      </c>
      <c r="H563" s="17"/>
      <c r="I563" s="17"/>
      <c r="J563" s="17"/>
      <c r="K563" s="17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17"/>
    </row>
    <row r="564" spans="1:25">
      <c r="A564" s="17" t="s">
        <v>1924</v>
      </c>
      <c r="B564" s="17" t="s">
        <v>1925</v>
      </c>
      <c r="C564" s="17" t="s">
        <v>1926</v>
      </c>
      <c r="D564" s="17" t="s">
        <v>1927</v>
      </c>
      <c r="E564" s="17" t="s">
        <v>1928</v>
      </c>
      <c r="F564" s="17" t="s">
        <v>1929</v>
      </c>
      <c r="G564" s="17"/>
      <c r="H564" s="17"/>
      <c r="I564" s="17"/>
      <c r="J564" s="17"/>
      <c r="K564" s="17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17"/>
    </row>
    <row r="565" spans="1:25">
      <c r="A565" s="17" t="s">
        <v>1930</v>
      </c>
      <c r="B565" s="17" t="s">
        <v>1931</v>
      </c>
      <c r="C565" s="17" t="s">
        <v>1926</v>
      </c>
      <c r="D565" s="17" t="s">
        <v>1927</v>
      </c>
      <c r="E565" s="17" t="s">
        <v>1928</v>
      </c>
      <c r="F565" s="17" t="s">
        <v>1929</v>
      </c>
      <c r="G565" s="17"/>
      <c r="H565" s="17"/>
      <c r="I565" s="17"/>
      <c r="J565" s="17"/>
      <c r="K565" s="17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17"/>
    </row>
    <row r="566" spans="1:25">
      <c r="A566" s="17" t="s">
        <v>1688</v>
      </c>
      <c r="B566" s="17" t="s">
        <v>1932</v>
      </c>
      <c r="C566" s="17" t="s">
        <v>1933</v>
      </c>
      <c r="D566" s="17" t="s">
        <v>1934</v>
      </c>
      <c r="E566" s="17"/>
      <c r="F566" s="17"/>
      <c r="G566" s="17"/>
      <c r="H566" s="17"/>
      <c r="I566" s="17"/>
      <c r="J566" s="17"/>
      <c r="K566" s="17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17"/>
    </row>
    <row r="567" spans="1:25">
      <c r="A567" s="17" t="s">
        <v>1935</v>
      </c>
      <c r="B567" s="17" t="s">
        <v>1936</v>
      </c>
      <c r="C567" s="17" t="s">
        <v>1937</v>
      </c>
      <c r="D567" s="17" t="s">
        <v>1938</v>
      </c>
      <c r="E567" s="17" t="s">
        <v>1939</v>
      </c>
      <c r="F567" s="17" t="s">
        <v>1929</v>
      </c>
      <c r="G567" s="17" t="s">
        <v>1940</v>
      </c>
      <c r="H567" s="17"/>
      <c r="I567" s="17"/>
      <c r="J567" s="17"/>
      <c r="K567" s="17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17"/>
    </row>
    <row r="568" spans="1:25">
      <c r="A568" s="17" t="s">
        <v>1949</v>
      </c>
      <c r="B568" s="17" t="s">
        <v>1950</v>
      </c>
      <c r="C568" s="17" t="s">
        <v>1951</v>
      </c>
      <c r="D568" s="17" t="s">
        <v>1952</v>
      </c>
      <c r="E568" s="17" t="s">
        <v>1953</v>
      </c>
      <c r="F568" s="17" t="s">
        <v>1954</v>
      </c>
      <c r="G568" s="17"/>
      <c r="H568" s="17"/>
      <c r="I568" s="17"/>
      <c r="J568" s="17"/>
      <c r="K568" s="17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17"/>
    </row>
    <row r="569" spans="1:25">
      <c r="A569" s="17" t="s">
        <v>1959</v>
      </c>
      <c r="B569" s="17" t="s">
        <v>1960</v>
      </c>
      <c r="C569" s="17" t="s">
        <v>1937</v>
      </c>
      <c r="D569" s="17" t="s">
        <v>1938</v>
      </c>
      <c r="E569" s="17" t="s">
        <v>1961</v>
      </c>
      <c r="F569" s="17" t="s">
        <v>1929</v>
      </c>
      <c r="G569" s="17" t="s">
        <v>1940</v>
      </c>
      <c r="H569" s="17"/>
      <c r="I569" s="17"/>
      <c r="J569" s="17"/>
      <c r="K569" s="17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17"/>
    </row>
    <row r="570" spans="1:25">
      <c r="A570" s="17" t="s">
        <v>1963</v>
      </c>
      <c r="B570" s="17" t="s">
        <v>1962</v>
      </c>
      <c r="C570" s="17" t="s">
        <v>1937</v>
      </c>
      <c r="D570" s="17" t="s">
        <v>1938</v>
      </c>
      <c r="E570" s="17" t="s">
        <v>1939</v>
      </c>
      <c r="F570" s="17" t="s">
        <v>1929</v>
      </c>
      <c r="G570" s="17" t="s">
        <v>1940</v>
      </c>
      <c r="H570" s="17"/>
      <c r="I570" s="17"/>
      <c r="J570" s="17"/>
      <c r="K570" s="17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17"/>
    </row>
    <row r="571" spans="1:25">
      <c r="A571" s="17" t="s">
        <v>1964</v>
      </c>
      <c r="B571" s="17" t="s">
        <v>1962</v>
      </c>
      <c r="C571" s="17" t="s">
        <v>1937</v>
      </c>
      <c r="D571" s="17" t="s">
        <v>1938</v>
      </c>
      <c r="E571" s="17" t="s">
        <v>1965</v>
      </c>
      <c r="F571" s="17" t="s">
        <v>1929</v>
      </c>
      <c r="G571" s="17" t="s">
        <v>1940</v>
      </c>
      <c r="H571" s="17"/>
      <c r="I571" s="17"/>
      <c r="J571" s="17"/>
      <c r="K571" s="17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17"/>
    </row>
    <row r="572" spans="1:25">
      <c r="A572" s="17" t="s">
        <v>1996</v>
      </c>
      <c r="B572" s="17" t="s">
        <v>1466</v>
      </c>
      <c r="C572" s="17" t="s">
        <v>1997</v>
      </c>
      <c r="D572" s="17" t="s">
        <v>1998</v>
      </c>
      <c r="E572" s="17" t="s">
        <v>1999</v>
      </c>
      <c r="F572" s="17" t="s">
        <v>2000</v>
      </c>
      <c r="G572" s="17"/>
      <c r="H572" s="17"/>
      <c r="I572" s="17"/>
      <c r="J572" s="17"/>
      <c r="K572" s="17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17"/>
    </row>
    <row r="573" spans="1:25">
      <c r="A573" s="17" t="s">
        <v>2001</v>
      </c>
      <c r="B573" s="17" t="s">
        <v>1466</v>
      </c>
      <c r="C573" s="17" t="s">
        <v>1997</v>
      </c>
      <c r="D573" s="17" t="s">
        <v>1998</v>
      </c>
      <c r="E573" s="17" t="s">
        <v>1999</v>
      </c>
      <c r="F573" s="17" t="s">
        <v>2000</v>
      </c>
      <c r="G573" s="17"/>
      <c r="H573" s="17"/>
      <c r="I573" s="17"/>
      <c r="J573" s="17"/>
      <c r="K573" s="17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17"/>
    </row>
    <row r="574" spans="1:25">
      <c r="A574" s="17" t="s">
        <v>2002</v>
      </c>
      <c r="B574" s="17" t="s">
        <v>1466</v>
      </c>
      <c r="C574" s="17" t="s">
        <v>2003</v>
      </c>
      <c r="D574" s="17" t="s">
        <v>1470</v>
      </c>
      <c r="E574" s="17" t="s">
        <v>2004</v>
      </c>
      <c r="F574" s="17" t="s">
        <v>2005</v>
      </c>
      <c r="G574" s="17" t="s">
        <v>2006</v>
      </c>
      <c r="H574" s="17"/>
      <c r="I574" s="17"/>
      <c r="J574" s="17"/>
      <c r="K574" s="17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17"/>
    </row>
    <row r="575" spans="1:25">
      <c r="A575" s="17" t="s">
        <v>2093</v>
      </c>
      <c r="B575" s="17" t="s">
        <v>581</v>
      </c>
      <c r="C575" s="17" t="s">
        <v>304</v>
      </c>
      <c r="D575" s="17" t="s">
        <v>2007</v>
      </c>
      <c r="E575" s="17" t="s">
        <v>2008</v>
      </c>
      <c r="F575" s="17" t="s">
        <v>2009</v>
      </c>
      <c r="G575" s="17" t="s">
        <v>2010</v>
      </c>
      <c r="H575" s="17" t="s">
        <v>2011</v>
      </c>
      <c r="I575" s="17" t="s">
        <v>2012</v>
      </c>
      <c r="J575" s="17"/>
      <c r="K575" s="17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17"/>
    </row>
    <row r="576" spans="1:25">
      <c r="A576" s="17" t="s">
        <v>2013</v>
      </c>
      <c r="B576" s="17" t="s">
        <v>581</v>
      </c>
      <c r="C576" s="17" t="s">
        <v>306</v>
      </c>
      <c r="D576" s="17" t="s">
        <v>2014</v>
      </c>
      <c r="E576" s="17" t="s">
        <v>773</v>
      </c>
      <c r="F576" s="17" t="s">
        <v>2015</v>
      </c>
      <c r="G576" s="17" t="s">
        <v>2016</v>
      </c>
      <c r="H576" s="17" t="s">
        <v>2017</v>
      </c>
      <c r="I576" s="17"/>
      <c r="J576" s="17"/>
      <c r="K576" s="17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17"/>
    </row>
    <row r="577" spans="1:25">
      <c r="A577" s="17" t="s">
        <v>2117</v>
      </c>
      <c r="B577" s="17" t="s">
        <v>581</v>
      </c>
      <c r="C577" s="17" t="s">
        <v>52</v>
      </c>
      <c r="D577" s="17" t="s">
        <v>2014</v>
      </c>
      <c r="E577" s="17" t="s">
        <v>773</v>
      </c>
      <c r="F577" s="17" t="s">
        <v>2015</v>
      </c>
      <c r="G577" s="17" t="s">
        <v>2016</v>
      </c>
      <c r="H577" s="17" t="s">
        <v>2017</v>
      </c>
      <c r="I577" s="17"/>
      <c r="J577" s="17"/>
      <c r="K577" s="17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17"/>
    </row>
    <row r="578" spans="1:25">
      <c r="A578" s="17" t="s">
        <v>2086</v>
      </c>
      <c r="B578" s="17" t="s">
        <v>2018</v>
      </c>
      <c r="C578" s="17" t="s">
        <v>2019</v>
      </c>
      <c r="D578" s="17" t="s">
        <v>2017</v>
      </c>
      <c r="E578" s="17" t="s">
        <v>2020</v>
      </c>
      <c r="F578" s="17" t="s">
        <v>2021</v>
      </c>
      <c r="G578" s="17" t="s">
        <v>2022</v>
      </c>
      <c r="H578" s="17" t="s">
        <v>292</v>
      </c>
      <c r="I578" s="17" t="s">
        <v>1134</v>
      </c>
      <c r="J578" s="17" t="s">
        <v>2023</v>
      </c>
      <c r="K578" s="17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17"/>
    </row>
    <row r="579" spans="1:25">
      <c r="A579" s="17" t="s">
        <v>2024</v>
      </c>
      <c r="B579" s="17" t="s">
        <v>2025</v>
      </c>
      <c r="C579" s="17" t="s">
        <v>2026</v>
      </c>
      <c r="D579" s="17" t="s">
        <v>559</v>
      </c>
      <c r="E579" s="17" t="s">
        <v>2027</v>
      </c>
      <c r="F579" s="17" t="s">
        <v>1636</v>
      </c>
      <c r="G579" s="17" t="s">
        <v>2028</v>
      </c>
      <c r="H579" s="17" t="s">
        <v>2029</v>
      </c>
      <c r="I579" s="17" t="s">
        <v>2030</v>
      </c>
      <c r="J579" s="17" t="s">
        <v>2031</v>
      </c>
      <c r="K579" s="17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17"/>
    </row>
    <row r="580" spans="1:25">
      <c r="A580" s="17" t="s">
        <v>2037</v>
      </c>
      <c r="B580" s="17" t="s">
        <v>2038</v>
      </c>
      <c r="C580" s="17" t="s">
        <v>4</v>
      </c>
      <c r="D580" s="17" t="s">
        <v>2039</v>
      </c>
      <c r="E580" s="17" t="s">
        <v>2040</v>
      </c>
      <c r="F580" s="17" t="s">
        <v>2041</v>
      </c>
      <c r="G580" s="17" t="s">
        <v>157</v>
      </c>
      <c r="H580" s="17" t="s">
        <v>158</v>
      </c>
      <c r="I580" s="17" t="s">
        <v>2042</v>
      </c>
      <c r="J580" s="17" t="s">
        <v>2043</v>
      </c>
      <c r="K580" s="17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17"/>
    </row>
    <row r="581" spans="1:25">
      <c r="A581" s="17" t="s">
        <v>2048</v>
      </c>
      <c r="B581" s="17" t="s">
        <v>596</v>
      </c>
      <c r="C581" s="17" t="s">
        <v>537</v>
      </c>
      <c r="D581" s="17" t="s">
        <v>306</v>
      </c>
      <c r="E581" s="17" t="s">
        <v>518</v>
      </c>
      <c r="F581" s="17" t="s">
        <v>595</v>
      </c>
      <c r="G581" s="17" t="s">
        <v>601</v>
      </c>
      <c r="H581" s="17" t="s">
        <v>539</v>
      </c>
      <c r="I581" s="17" t="s">
        <v>579</v>
      </c>
      <c r="J581" s="17" t="s">
        <v>589</v>
      </c>
      <c r="K581" s="17" t="s">
        <v>593</v>
      </c>
      <c r="L581" s="17" t="s">
        <v>582</v>
      </c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>
        <v>1039</v>
      </c>
    </row>
    <row r="582" spans="1:25">
      <c r="A582" s="17" t="s">
        <v>2049</v>
      </c>
      <c r="B582" s="17" t="s">
        <v>581</v>
      </c>
      <c r="C582" s="17" t="s">
        <v>63</v>
      </c>
      <c r="D582" s="17" t="s">
        <v>306</v>
      </c>
      <c r="E582" s="17" t="s">
        <v>2050</v>
      </c>
      <c r="F582" s="17" t="s">
        <v>351</v>
      </c>
      <c r="G582" s="17" t="s">
        <v>2051</v>
      </c>
      <c r="H582" s="17" t="s">
        <v>2052</v>
      </c>
      <c r="I582" s="17"/>
      <c r="J582" s="17"/>
      <c r="K582" s="17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17"/>
    </row>
    <row r="583" spans="1:25">
      <c r="A583" s="17" t="s">
        <v>2103</v>
      </c>
      <c r="B583" s="17" t="s">
        <v>536</v>
      </c>
      <c r="C583" s="17" t="s">
        <v>63</v>
      </c>
      <c r="D583" s="17" t="s">
        <v>306</v>
      </c>
      <c r="E583" s="17" t="s">
        <v>2050</v>
      </c>
      <c r="F583" s="17" t="s">
        <v>351</v>
      </c>
      <c r="G583" s="17" t="s">
        <v>2051</v>
      </c>
      <c r="H583" s="17" t="s">
        <v>2052</v>
      </c>
      <c r="I583" s="17"/>
      <c r="J583" s="17"/>
      <c r="K583" s="17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17"/>
    </row>
    <row r="584" spans="1:25">
      <c r="A584" s="17" t="s">
        <v>2054</v>
      </c>
      <c r="B584" s="17" t="s">
        <v>581</v>
      </c>
      <c r="C584" s="17" t="s">
        <v>2053</v>
      </c>
      <c r="D584" s="17" t="s">
        <v>2007</v>
      </c>
      <c r="E584" s="17" t="s">
        <v>2008</v>
      </c>
      <c r="F584" s="17" t="s">
        <v>2009</v>
      </c>
      <c r="G584" s="17" t="s">
        <v>2010</v>
      </c>
      <c r="H584" s="17" t="s">
        <v>2011</v>
      </c>
      <c r="I584" s="17" t="s">
        <v>2012</v>
      </c>
      <c r="J584" s="17"/>
      <c r="K584" s="17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17"/>
    </row>
    <row r="585" spans="1:25">
      <c r="A585" s="17" t="s">
        <v>2057</v>
      </c>
      <c r="B585" s="17" t="s">
        <v>675</v>
      </c>
      <c r="C585" s="17" t="s">
        <v>2058</v>
      </c>
      <c r="D585" s="17" t="s">
        <v>2060</v>
      </c>
      <c r="E585" s="17" t="s">
        <v>948</v>
      </c>
      <c r="F585" s="17" t="s">
        <v>2059</v>
      </c>
      <c r="G585" s="17" t="s">
        <v>2061</v>
      </c>
      <c r="H585" s="17"/>
      <c r="I585" s="17"/>
      <c r="J585" s="17"/>
      <c r="K585" s="17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17"/>
    </row>
    <row r="586" spans="1:25">
      <c r="A586" s="17" t="s">
        <v>2062</v>
      </c>
      <c r="B586" s="17" t="s">
        <v>634</v>
      </c>
      <c r="C586" s="17" t="s">
        <v>1151</v>
      </c>
      <c r="D586" s="17" t="s">
        <v>559</v>
      </c>
      <c r="E586" s="17" t="s">
        <v>657</v>
      </c>
      <c r="F586" s="17" t="s">
        <v>2063</v>
      </c>
      <c r="G586" s="17"/>
      <c r="H586" s="17"/>
      <c r="I586" s="17"/>
      <c r="J586" s="17"/>
      <c r="K586" s="17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17"/>
    </row>
    <row r="587" spans="1:25">
      <c r="A587" s="17" t="s">
        <v>2064</v>
      </c>
      <c r="B587" s="17" t="s">
        <v>2065</v>
      </c>
      <c r="C587" s="17" t="s">
        <v>2066</v>
      </c>
      <c r="D587" s="17" t="s">
        <v>2067</v>
      </c>
      <c r="E587" s="17" t="s">
        <v>2068</v>
      </c>
      <c r="F587" s="17" t="s">
        <v>2069</v>
      </c>
      <c r="G587" s="17" t="s">
        <v>2070</v>
      </c>
      <c r="H587" s="17" t="s">
        <v>572</v>
      </c>
      <c r="I587" s="17" t="s">
        <v>2071</v>
      </c>
      <c r="J587" s="17"/>
      <c r="K587" s="17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17"/>
    </row>
    <row r="588" spans="1:25">
      <c r="A588" s="17" t="s">
        <v>2072</v>
      </c>
      <c r="B588" s="17" t="s">
        <v>713</v>
      </c>
      <c r="C588" s="17" t="s">
        <v>2058</v>
      </c>
      <c r="D588" s="17" t="s">
        <v>2073</v>
      </c>
      <c r="E588" s="17" t="s">
        <v>121</v>
      </c>
      <c r="F588" s="17" t="s">
        <v>2074</v>
      </c>
      <c r="G588" s="17"/>
      <c r="H588" s="17"/>
      <c r="I588" s="17"/>
      <c r="J588" s="17"/>
      <c r="K588" s="17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17"/>
    </row>
    <row r="589" spans="1:25">
      <c r="A589" s="17" t="s">
        <v>2075</v>
      </c>
      <c r="B589" s="17" t="s">
        <v>2076</v>
      </c>
      <c r="C589" s="17" t="s">
        <v>636</v>
      </c>
      <c r="D589" s="17" t="s">
        <v>2063</v>
      </c>
      <c r="E589" s="17" t="s">
        <v>2077</v>
      </c>
      <c r="F589" s="17" t="s">
        <v>2078</v>
      </c>
      <c r="G589" s="17" t="s">
        <v>650</v>
      </c>
      <c r="H589" s="17" t="s">
        <v>2079</v>
      </c>
      <c r="I589" s="17"/>
      <c r="J589" s="17"/>
      <c r="K589" s="17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17"/>
    </row>
    <row r="590" spans="1:25">
      <c r="A590" s="17" t="s">
        <v>2092</v>
      </c>
      <c r="B590" s="17" t="s">
        <v>581</v>
      </c>
      <c r="C590" s="17" t="s">
        <v>306</v>
      </c>
      <c r="D590" s="17" t="s">
        <v>2014</v>
      </c>
      <c r="E590" s="17" t="s">
        <v>773</v>
      </c>
      <c r="F590" s="17" t="s">
        <v>2015</v>
      </c>
      <c r="G590" s="17" t="s">
        <v>2016</v>
      </c>
      <c r="H590" s="17" t="s">
        <v>2017</v>
      </c>
      <c r="I590" s="17"/>
      <c r="J590" s="17"/>
      <c r="K590" s="17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17"/>
    </row>
    <row r="591" spans="1:25">
      <c r="A591" s="17" t="s">
        <v>2094</v>
      </c>
      <c r="B591" s="17" t="s">
        <v>516</v>
      </c>
      <c r="C591" s="17" t="s">
        <v>306</v>
      </c>
      <c r="D591" s="17" t="s">
        <v>2014</v>
      </c>
      <c r="E591" s="17" t="s">
        <v>773</v>
      </c>
      <c r="F591" s="17" t="s">
        <v>2095</v>
      </c>
      <c r="G591" s="17" t="s">
        <v>2096</v>
      </c>
      <c r="H591" s="17" t="s">
        <v>582</v>
      </c>
      <c r="I591" s="17"/>
      <c r="J591" s="17"/>
      <c r="K591" s="17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17"/>
    </row>
    <row r="592" spans="1:25">
      <c r="A592" s="17" t="s">
        <v>2098</v>
      </c>
      <c r="B592" s="17" t="s">
        <v>516</v>
      </c>
      <c r="C592" s="17" t="s">
        <v>517</v>
      </c>
      <c r="D592" s="17" t="s">
        <v>518</v>
      </c>
      <c r="E592" s="17" t="s">
        <v>580</v>
      </c>
      <c r="F592" s="17" t="s">
        <v>519</v>
      </c>
      <c r="G592" s="17" t="s">
        <v>520</v>
      </c>
      <c r="H592" s="17" t="s">
        <v>521</v>
      </c>
      <c r="I592" s="17" t="s">
        <v>522</v>
      </c>
      <c r="J592" s="17" t="s">
        <v>523</v>
      </c>
      <c r="K592" s="17" t="s">
        <v>592</v>
      </c>
      <c r="L592" s="17" t="s">
        <v>524</v>
      </c>
      <c r="M592" s="17" t="s">
        <v>525</v>
      </c>
      <c r="N592" s="17" t="s">
        <v>526</v>
      </c>
      <c r="O592" s="17" t="s">
        <v>527</v>
      </c>
      <c r="P592" s="17" t="s">
        <v>528</v>
      </c>
      <c r="Q592" s="17" t="s">
        <v>529</v>
      </c>
      <c r="R592" s="17"/>
      <c r="S592" s="17"/>
      <c r="T592" s="17"/>
      <c r="U592" s="17"/>
      <c r="V592" s="17"/>
      <c r="W592" s="17"/>
      <c r="X592" s="17"/>
      <c r="Y592" s="17">
        <v>1649</v>
      </c>
    </row>
    <row r="593" spans="1:25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17"/>
    </row>
    <row r="594" spans="1:25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17"/>
    </row>
    <row r="595" spans="1:25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17"/>
    </row>
    <row r="596" spans="1:25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17"/>
    </row>
    <row r="597" spans="1:25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17"/>
    </row>
    <row r="598" spans="1:25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17"/>
    </row>
    <row r="599" spans="1:25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17"/>
    </row>
    <row r="600" spans="1:25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17"/>
    </row>
    <row r="601" spans="1:25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17"/>
    </row>
    <row r="602" spans="1:25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17"/>
    </row>
    <row r="603" spans="1:25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17"/>
    </row>
    <row r="604" spans="1:25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17"/>
    </row>
    <row r="605" spans="1:25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17"/>
    </row>
    <row r="606" spans="1:25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17"/>
    </row>
    <row r="607" spans="1:25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17"/>
    </row>
    <row r="608" spans="1:25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17"/>
    </row>
    <row r="609" spans="1:25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17"/>
    </row>
    <row r="610" spans="1:25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17"/>
    </row>
    <row r="611" spans="1:25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17"/>
    </row>
    <row r="612" spans="1:25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17"/>
    </row>
    <row r="613" spans="1:25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17"/>
    </row>
    <row r="614" spans="1:25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17"/>
    </row>
    <row r="615" spans="1:25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17"/>
    </row>
    <row r="616" spans="1:25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17"/>
    </row>
    <row r="617" spans="1:25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17"/>
    </row>
    <row r="618" spans="1:25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17"/>
    </row>
    <row r="619" spans="1:25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</row>
    <row r="620" spans="1:25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</row>
    <row r="621" spans="1:25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</row>
    <row r="622" spans="1:25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</row>
    <row r="623" spans="1:25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</row>
    <row r="624" spans="1:25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</row>
    <row r="625" spans="2:25"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</row>
    <row r="626" spans="2:25"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</row>
    <row r="627" spans="2:25"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</row>
    <row r="628" spans="2:25"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</row>
    <row r="629" spans="2:25"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</row>
    <row r="630" spans="2:25"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</row>
    <row r="631" spans="2:25"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</row>
    <row r="632" spans="2:25"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</row>
    <row r="633" spans="2:25"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</row>
    <row r="634" spans="2:25"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</row>
    <row r="635" spans="2:25"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</row>
    <row r="636" spans="2:25"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</row>
    <row r="637" spans="2:25"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</row>
    <row r="638" spans="2:25"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</row>
    <row r="639" spans="2:25"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</row>
    <row r="640" spans="2:25"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</row>
    <row r="641" spans="2:25"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</row>
    <row r="642" spans="2:25"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</row>
    <row r="643" spans="2:25"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</row>
    <row r="644" spans="2:25"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</row>
    <row r="645" spans="2:25"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</row>
    <row r="646" spans="2:25"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</row>
    <row r="647" spans="2:25"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</row>
    <row r="648" spans="2:25"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</row>
    <row r="649" spans="2:25"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</row>
    <row r="650" spans="2:25"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</row>
    <row r="651" spans="2:25"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</row>
    <row r="652" spans="2:25"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</row>
    <row r="653" spans="2:25"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</row>
    <row r="654" spans="2:25"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</row>
    <row r="655" spans="2:25"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</row>
    <row r="656" spans="2:25"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</row>
    <row r="657" spans="2:25"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</row>
    <row r="658" spans="2:25"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</row>
    <row r="659" spans="2:25"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</row>
    <row r="660" spans="2:25"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</row>
    <row r="661" spans="2:25"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</row>
    <row r="662" spans="2:25"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</row>
    <row r="663" spans="2:25"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</row>
    <row r="664" spans="2:25"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</row>
    <row r="665" spans="2:25"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</row>
    <row r="666" spans="2:25"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</row>
    <row r="667" spans="2:25"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</row>
    <row r="668" spans="2:25"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</row>
    <row r="669" spans="2:25"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</row>
    <row r="670" spans="2:25"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</row>
    <row r="671" spans="2:25"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</row>
    <row r="672" spans="2:25"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</row>
    <row r="673" spans="2:25"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</row>
    <row r="674" spans="2:25"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</row>
    <row r="675" spans="2:25"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</row>
    <row r="676" spans="2:25"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</row>
    <row r="677" spans="2:25"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</row>
    <row r="678" spans="2:25"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</row>
    <row r="679" spans="2:25"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</row>
    <row r="680" spans="2:25"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</row>
    <row r="681" spans="2:25"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</row>
    <row r="682" spans="2:25"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</row>
    <row r="683" spans="2:25"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</row>
    <row r="684" spans="2:25"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</row>
    <row r="685" spans="2:25"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</row>
    <row r="686" spans="2:25"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</row>
    <row r="687" spans="2:25"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</row>
    <row r="688" spans="2:25"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</row>
    <row r="689" spans="2:25"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</row>
    <row r="690" spans="2:25"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</row>
    <row r="691" spans="2:25"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</row>
    <row r="692" spans="2:25"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</row>
    <row r="693" spans="2:25"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</row>
    <row r="694" spans="2:25"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</row>
    <row r="695" spans="2:25"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</row>
    <row r="696" spans="2:25"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</row>
    <row r="697" spans="2:25"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</row>
    <row r="698" spans="2:25"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</row>
    <row r="699" spans="2:25"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</row>
    <row r="700" spans="2:25"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</row>
    <row r="701" spans="2:25"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</row>
    <row r="702" spans="2:25"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</row>
    <row r="703" spans="2:25"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</row>
    <row r="704" spans="2:25"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</row>
    <row r="705" spans="2:25"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</row>
    <row r="706" spans="2:25"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</row>
    <row r="707" spans="2:25"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</row>
    <row r="708" spans="2:25"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</row>
    <row r="709" spans="2:25"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</row>
    <row r="710" spans="2:25"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</row>
    <row r="711" spans="2:25"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</row>
    <row r="712" spans="2:25"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</row>
    <row r="713" spans="2:25"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</row>
    <row r="714" spans="2:25"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</row>
    <row r="715" spans="2:25"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</row>
    <row r="716" spans="2:25"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</row>
    <row r="717" spans="2:25"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</row>
    <row r="718" spans="2:25"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</row>
    <row r="719" spans="2:25"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</row>
    <row r="720" spans="2:25"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</row>
    <row r="721" spans="2:25"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</row>
    <row r="722" spans="2:25"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</row>
    <row r="723" spans="2:25"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</row>
    <row r="724" spans="2:25"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</row>
    <row r="725" spans="2:25"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</row>
    <row r="726" spans="2:25"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</row>
    <row r="727" spans="2:25"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</row>
    <row r="728" spans="2:25"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</row>
    <row r="729" spans="2:25"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</row>
    <row r="730" spans="2:25"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</row>
    <row r="731" spans="2:25"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</row>
    <row r="732" spans="2:25"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</row>
    <row r="733" spans="2:25"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</row>
    <row r="734" spans="2:25"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</row>
    <row r="735" spans="2:25"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</row>
    <row r="736" spans="2:25"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</row>
    <row r="737" spans="2:25"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</row>
    <row r="738" spans="2:25"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</row>
    <row r="739" spans="2:25"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</row>
    <row r="740" spans="2:25"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</row>
    <row r="741" spans="2:25"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</row>
    <row r="742" spans="2:25"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</row>
    <row r="743" spans="2:25"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</row>
    <row r="744" spans="2:25"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</row>
    <row r="745" spans="2:25"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</row>
    <row r="746" spans="2:25"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</row>
    <row r="747" spans="2:25"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</row>
    <row r="748" spans="2:25"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</row>
    <row r="749" spans="2:25"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</row>
    <row r="750" spans="2:25"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</row>
    <row r="751" spans="2:25"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</row>
    <row r="752" spans="2:25"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</row>
    <row r="753" spans="2:25"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</row>
    <row r="754" spans="2:25"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</row>
    <row r="755" spans="2:25"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</row>
    <row r="756" spans="2:25"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</row>
    <row r="757" spans="2:25"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</row>
    <row r="758" spans="2:25"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</row>
    <row r="759" spans="2:25"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</row>
    <row r="760" spans="2:25"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</row>
    <row r="761" spans="2:25"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</row>
    <row r="762" spans="2:25"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</row>
    <row r="763" spans="2:25"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</row>
    <row r="764" spans="2:25"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</row>
    <row r="765" spans="2:25"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</row>
    <row r="766" spans="2:25"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</row>
    <row r="767" spans="2:25"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</row>
    <row r="768" spans="2:25"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</row>
    <row r="769" spans="2:25"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</row>
    <row r="770" spans="2:25"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</row>
    <row r="771" spans="2:25"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</row>
    <row r="772" spans="2:25"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</row>
    <row r="773" spans="2:25"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</row>
    <row r="774" spans="2:25"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</row>
    <row r="775" spans="2:25"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</row>
    <row r="776" spans="2:25"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</row>
    <row r="777" spans="2:25"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</row>
    <row r="778" spans="2:25"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</row>
    <row r="779" spans="2:25"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</row>
    <row r="780" spans="2:25"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</row>
    <row r="781" spans="2:25"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</row>
    <row r="782" spans="2:25"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</row>
    <row r="783" spans="2:25"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</row>
    <row r="784" spans="2:25"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</row>
    <row r="785" spans="2:25"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</row>
    <row r="786" spans="2:25"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</row>
    <row r="787" spans="2:25"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</row>
    <row r="788" spans="2:25"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</row>
    <row r="789" spans="2:25"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</row>
    <row r="790" spans="2:25"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</row>
    <row r="791" spans="2:25"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</row>
    <row r="792" spans="2:25"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</row>
    <row r="793" spans="2:25"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</row>
    <row r="794" spans="2:25"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</row>
    <row r="795" spans="2:25"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</row>
    <row r="796" spans="2:25"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</row>
    <row r="797" spans="2:25"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</row>
    <row r="798" spans="2:25"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</row>
    <row r="799" spans="2:25"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</row>
    <row r="800" spans="2:25"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</row>
    <row r="801" spans="2:25"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</row>
    <row r="802" spans="2:25"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</row>
    <row r="803" spans="2:25"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</row>
    <row r="804" spans="2:25"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</row>
    <row r="805" spans="2:25"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</row>
    <row r="806" spans="2:25"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</row>
    <row r="807" spans="2:25"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</row>
    <row r="808" spans="2:25"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</row>
    <row r="809" spans="2:25"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</row>
    <row r="810" spans="2:25"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</row>
    <row r="811" spans="2:25"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</row>
    <row r="812" spans="2:25"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</row>
    <row r="813" spans="2:25"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</row>
    <row r="814" spans="2:25"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</row>
    <row r="815" spans="2:25"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</row>
    <row r="816" spans="2:25"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</row>
    <row r="817" spans="2:25"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</row>
    <row r="818" spans="2:25"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</row>
    <row r="819" spans="2:25"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</row>
    <row r="820" spans="2:25"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</row>
    <row r="821" spans="2:25"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</row>
    <row r="822" spans="2:25"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</row>
    <row r="823" spans="2:25"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</row>
    <row r="824" spans="2:25"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</row>
    <row r="825" spans="2:25"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</row>
    <row r="826" spans="2:25"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</row>
    <row r="827" spans="2:25"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</row>
    <row r="828" spans="2:25"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</row>
    <row r="829" spans="2:25"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</row>
    <row r="830" spans="2:25"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</row>
    <row r="831" spans="2:25"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</row>
    <row r="832" spans="2:25"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</row>
    <row r="833" spans="2:25"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</row>
    <row r="834" spans="2:25"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</row>
    <row r="835" spans="2:25"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</row>
    <row r="836" spans="2:25"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</row>
    <row r="837" spans="2:25"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</row>
    <row r="838" spans="2:25"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</row>
    <row r="839" spans="2:25"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</row>
    <row r="840" spans="2:25"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</row>
    <row r="841" spans="2:25"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</row>
    <row r="842" spans="2:25"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</row>
    <row r="843" spans="2:25"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</row>
    <row r="844" spans="2:25"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</row>
    <row r="845" spans="2:25"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</row>
    <row r="846" spans="2:25"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</row>
    <row r="847" spans="2:25"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</row>
    <row r="848" spans="2:25"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</row>
    <row r="849" spans="2:25"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</row>
    <row r="850" spans="2:25"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</row>
    <row r="851" spans="2:25"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</row>
    <row r="852" spans="2:25"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</row>
    <row r="853" spans="2:25"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</row>
    <row r="854" spans="2:25"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</row>
    <row r="855" spans="2:25"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</row>
    <row r="856" spans="2:25"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</row>
    <row r="857" spans="2:25"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</row>
    <row r="858" spans="2:25"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</row>
    <row r="859" spans="2:25"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</row>
    <row r="860" spans="2:25"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</row>
    <row r="861" spans="2:25"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</row>
    <row r="862" spans="2:25"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</row>
    <row r="863" spans="2:25"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</row>
    <row r="864" spans="2:25"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</row>
    <row r="865" spans="2:25"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</row>
    <row r="866" spans="2:25"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</row>
    <row r="867" spans="2:25"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</row>
    <row r="868" spans="2:25"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</row>
    <row r="869" spans="2:25"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</row>
    <row r="870" spans="2:25"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</row>
    <row r="871" spans="2:25"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</row>
    <row r="872" spans="2:25"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</row>
    <row r="873" spans="2:25"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</row>
    <row r="874" spans="2:25"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</row>
    <row r="875" spans="2:25"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</row>
    <row r="876" spans="2:25"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</row>
    <row r="877" spans="2:25"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</row>
    <row r="878" spans="2:25"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</row>
    <row r="879" spans="2:25"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</row>
    <row r="880" spans="2:25"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</row>
    <row r="881" spans="2:25"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</row>
    <row r="882" spans="2:25"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</row>
    <row r="883" spans="2:25"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</row>
    <row r="884" spans="2:25"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</row>
    <row r="885" spans="2:25"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</row>
    <row r="886" spans="2:25"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</row>
    <row r="887" spans="2:25"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</row>
    <row r="888" spans="2:25"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</row>
    <row r="889" spans="2:25"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</row>
    <row r="890" spans="2:25"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</row>
    <row r="891" spans="2:25"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</row>
    <row r="892" spans="2:25"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</row>
    <row r="893" spans="2:25"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</row>
    <row r="894" spans="2:25"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</row>
    <row r="895" spans="2:25"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</row>
    <row r="896" spans="2:25"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</row>
    <row r="897" spans="2:25"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</row>
    <row r="898" spans="2:25"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</row>
    <row r="899" spans="2:25"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</row>
    <row r="900" spans="2:25"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</row>
    <row r="901" spans="2:25"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</row>
    <row r="902" spans="2:25"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</row>
    <row r="903" spans="2:25"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</row>
    <row r="904" spans="2:25"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</row>
    <row r="905" spans="2:25"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</row>
    <row r="906" spans="2:25"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</row>
    <row r="907" spans="2:25"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</row>
    <row r="908" spans="2:25"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</row>
    <row r="909" spans="2:25"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</row>
    <row r="910" spans="2:25"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</row>
    <row r="911" spans="2:25"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</row>
    <row r="912" spans="2:25"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</row>
    <row r="913" spans="2:25"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</row>
    <row r="914" spans="2:25"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</row>
    <row r="915" spans="2:25"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</row>
    <row r="916" spans="2:25"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</row>
    <row r="917" spans="2:25"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</row>
    <row r="918" spans="2:25"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</row>
    <row r="919" spans="2:25"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</row>
    <row r="920" spans="2:25"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</row>
    <row r="921" spans="2:25"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</row>
    <row r="922" spans="2:25"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</row>
    <row r="923" spans="2:25"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</row>
    <row r="924" spans="2:25"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</row>
    <row r="925" spans="2:25"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</row>
    <row r="926" spans="2:25"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</row>
    <row r="927" spans="2:25"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</row>
    <row r="928" spans="2:25"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</row>
    <row r="929" spans="2:25"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</row>
    <row r="930" spans="2:25"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</row>
    <row r="931" spans="2:25"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</row>
    <row r="932" spans="2:25"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</row>
    <row r="933" spans="2:25"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</row>
    <row r="934" spans="2:25"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</row>
    <row r="935" spans="2:25"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</row>
    <row r="936" spans="2:25"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</row>
    <row r="937" spans="2:25"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</row>
    <row r="938" spans="2:25"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</row>
    <row r="939" spans="2:25"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</row>
    <row r="940" spans="2:25"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</row>
    <row r="941" spans="2:25"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</row>
    <row r="942" spans="2:25"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</row>
    <row r="943" spans="2:25"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</row>
    <row r="944" spans="2:25"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</row>
    <row r="945" spans="2:25"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</row>
    <row r="946" spans="2:25"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</row>
    <row r="947" spans="2:25"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</row>
    <row r="948" spans="2:25"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</row>
    <row r="949" spans="2:25"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</row>
    <row r="950" spans="2:25"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</row>
    <row r="951" spans="2:25"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</row>
    <row r="952" spans="2:25"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</row>
    <row r="953" spans="2:25"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</row>
    <row r="954" spans="2:25"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</row>
    <row r="955" spans="2:25"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</row>
    <row r="956" spans="2:25"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</row>
    <row r="957" spans="2:25"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</row>
    <row r="958" spans="2:25"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</row>
    <row r="959" spans="2:25"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</row>
    <row r="960" spans="2:25"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</row>
    <row r="961" spans="2:25"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</row>
    <row r="962" spans="2:25"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</row>
    <row r="963" spans="2:25"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</row>
    <row r="964" spans="2:25"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</row>
    <row r="965" spans="2:25"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</row>
    <row r="966" spans="2:25"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</row>
    <row r="967" spans="2:25"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</row>
    <row r="968" spans="2:25"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</row>
    <row r="969" spans="2:25"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</row>
    <row r="970" spans="2:25"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</row>
    <row r="971" spans="2:25"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</row>
    <row r="972" spans="2:25"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</row>
    <row r="973" spans="2:25"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</row>
    <row r="974" spans="2:25"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</row>
    <row r="975" spans="2:25"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</row>
    <row r="976" spans="2:25"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</row>
    <row r="977" spans="2:25"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</row>
    <row r="978" spans="2:25"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</row>
    <row r="979" spans="2:25"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</row>
    <row r="980" spans="2:25"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</row>
    <row r="981" spans="2:25"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</row>
    <row r="982" spans="2:25"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</row>
    <row r="983" spans="2:25"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</row>
    <row r="984" spans="2:25"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</row>
    <row r="985" spans="2:25"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</row>
    <row r="986" spans="2:25"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</row>
    <row r="987" spans="2:25"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</row>
    <row r="988" spans="2:25"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</row>
    <row r="989" spans="2:25"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</row>
    <row r="990" spans="2:25"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</row>
    <row r="991" spans="2:25"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</row>
    <row r="992" spans="2:25"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</row>
    <row r="993" spans="2:25"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</row>
    <row r="994" spans="2:25"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</row>
    <row r="995" spans="2:25"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</row>
    <row r="996" spans="2:25"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</row>
    <row r="997" spans="2:25"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</row>
    <row r="998" spans="2:25"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</row>
    <row r="999" spans="2:25"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</row>
    <row r="1000" spans="2:25"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</row>
    <row r="1001" spans="2:25">
      <c r="B1001" s="17"/>
      <c r="C1001" s="17"/>
      <c r="D1001" s="17"/>
      <c r="E1001" s="17"/>
      <c r="F1001" s="17"/>
      <c r="G1001" s="17"/>
      <c r="H1001" s="17"/>
      <c r="I1001" s="17"/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</row>
    <row r="1002" spans="2:25">
      <c r="B1002" s="17"/>
      <c r="C1002" s="17"/>
      <c r="D1002" s="17"/>
      <c r="E1002" s="17"/>
      <c r="F1002" s="17"/>
      <c r="G1002" s="17"/>
      <c r="H1002" s="17"/>
      <c r="I1002" s="17"/>
      <c r="J1002" s="17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</row>
    <row r="1003" spans="2:25">
      <c r="B1003" s="17"/>
      <c r="C1003" s="17"/>
      <c r="D1003" s="17"/>
      <c r="E1003" s="17"/>
      <c r="F1003" s="17"/>
      <c r="G1003" s="17"/>
      <c r="H1003" s="17"/>
      <c r="I1003" s="17"/>
      <c r="J1003" s="17"/>
      <c r="K1003" s="17"/>
      <c r="L1003" s="17"/>
      <c r="M1003" s="17"/>
      <c r="N1003" s="17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</row>
    <row r="1004" spans="2:25">
      <c r="B1004" s="17"/>
      <c r="C1004" s="17"/>
      <c r="D1004" s="17"/>
      <c r="E1004" s="17"/>
      <c r="F1004" s="17"/>
      <c r="G1004" s="17"/>
      <c r="H1004" s="17"/>
      <c r="I1004" s="17"/>
      <c r="J1004" s="17"/>
      <c r="K1004" s="17"/>
      <c r="L1004" s="17"/>
      <c r="M1004" s="17"/>
      <c r="N1004" s="17"/>
      <c r="O1004" s="17"/>
      <c r="P1004" s="17"/>
      <c r="Q1004" s="17"/>
      <c r="R1004" s="17"/>
      <c r="S1004" s="17"/>
      <c r="T1004" s="17"/>
      <c r="U1004" s="17"/>
      <c r="V1004" s="17"/>
      <c r="W1004" s="17"/>
      <c r="X1004" s="17"/>
      <c r="Y1004" s="17"/>
    </row>
    <row r="1005" spans="2:25">
      <c r="B1005" s="17"/>
      <c r="C1005" s="17"/>
      <c r="D1005" s="17"/>
      <c r="E1005" s="17"/>
      <c r="F1005" s="17"/>
      <c r="G1005" s="17"/>
      <c r="H1005" s="17"/>
      <c r="I1005" s="17"/>
      <c r="J1005" s="17"/>
      <c r="K1005" s="17"/>
      <c r="L1005" s="17"/>
      <c r="M1005" s="17"/>
      <c r="N1005" s="17"/>
      <c r="O1005" s="17"/>
      <c r="P1005" s="17"/>
      <c r="Q1005" s="17"/>
      <c r="R1005" s="17"/>
      <c r="S1005" s="17"/>
      <c r="T1005" s="17"/>
      <c r="U1005" s="17"/>
      <c r="V1005" s="17"/>
      <c r="W1005" s="17"/>
      <c r="X1005" s="17"/>
      <c r="Y1005" s="17"/>
    </row>
    <row r="1006" spans="2:25">
      <c r="B1006" s="17"/>
      <c r="C1006" s="17"/>
      <c r="D1006" s="17"/>
      <c r="E1006" s="17"/>
      <c r="F1006" s="17"/>
      <c r="G1006" s="17"/>
      <c r="H1006" s="17"/>
      <c r="I1006" s="17"/>
      <c r="J1006" s="17"/>
      <c r="K1006" s="17"/>
      <c r="L1006" s="17"/>
      <c r="M1006" s="17"/>
      <c r="N1006" s="17"/>
      <c r="O1006" s="17"/>
      <c r="P1006" s="17"/>
      <c r="Q1006" s="17"/>
      <c r="R1006" s="17"/>
      <c r="S1006" s="17"/>
      <c r="T1006" s="17"/>
      <c r="U1006" s="17"/>
      <c r="V1006" s="17"/>
      <c r="W1006" s="17"/>
      <c r="X1006" s="17"/>
      <c r="Y1006" s="17"/>
    </row>
    <row r="1007" spans="2:25">
      <c r="B1007" s="17"/>
      <c r="C1007" s="17"/>
      <c r="D1007" s="17"/>
      <c r="E1007" s="17"/>
      <c r="F1007" s="17"/>
      <c r="G1007" s="17"/>
      <c r="H1007" s="17"/>
      <c r="I1007" s="17"/>
      <c r="J1007" s="17"/>
      <c r="K1007" s="17"/>
      <c r="L1007" s="17"/>
      <c r="M1007" s="17"/>
      <c r="N1007" s="17"/>
      <c r="O1007" s="17"/>
      <c r="P1007" s="17"/>
      <c r="Q1007" s="17"/>
      <c r="R1007" s="17"/>
      <c r="S1007" s="17"/>
      <c r="T1007" s="17"/>
      <c r="U1007" s="17"/>
      <c r="V1007" s="17"/>
      <c r="W1007" s="17"/>
      <c r="X1007" s="17"/>
      <c r="Y1007" s="17"/>
    </row>
    <row r="1008" spans="2:25">
      <c r="B1008" s="17"/>
      <c r="C1008" s="17"/>
      <c r="D1008" s="17"/>
      <c r="E1008" s="17"/>
      <c r="F1008" s="17"/>
      <c r="G1008" s="17"/>
      <c r="H1008" s="17"/>
      <c r="I1008" s="17"/>
      <c r="J1008" s="17"/>
      <c r="K1008" s="17"/>
      <c r="L1008" s="17"/>
      <c r="M1008" s="17"/>
      <c r="N1008" s="17"/>
      <c r="O1008" s="17"/>
      <c r="P1008" s="17"/>
      <c r="Q1008" s="17"/>
      <c r="R1008" s="17"/>
      <c r="S1008" s="17"/>
      <c r="T1008" s="17"/>
      <c r="U1008" s="17"/>
      <c r="V1008" s="17"/>
      <c r="W1008" s="17"/>
      <c r="X1008" s="17"/>
      <c r="Y1008" s="17"/>
    </row>
    <row r="1009" spans="2:25">
      <c r="B1009" s="17"/>
      <c r="C1009" s="17"/>
      <c r="D1009" s="17"/>
      <c r="E1009" s="17"/>
      <c r="F1009" s="17"/>
      <c r="G1009" s="17"/>
      <c r="H1009" s="17"/>
      <c r="I1009" s="17"/>
      <c r="J1009" s="17"/>
      <c r="K1009" s="17"/>
      <c r="L1009" s="17"/>
      <c r="M1009" s="17"/>
      <c r="N1009" s="17"/>
      <c r="O1009" s="17"/>
      <c r="P1009" s="17"/>
      <c r="Q1009" s="17"/>
      <c r="R1009" s="17"/>
      <c r="S1009" s="17"/>
      <c r="T1009" s="17"/>
      <c r="U1009" s="17"/>
      <c r="V1009" s="17"/>
      <c r="W1009" s="17"/>
      <c r="X1009" s="17"/>
      <c r="Y1009" s="17"/>
    </row>
    <row r="1010" spans="2:25">
      <c r="B1010" s="17"/>
      <c r="C1010" s="17"/>
      <c r="D1010" s="17"/>
      <c r="E1010" s="17"/>
      <c r="F1010" s="17"/>
      <c r="G1010" s="17"/>
      <c r="H1010" s="17"/>
      <c r="I1010" s="17"/>
      <c r="J1010" s="17"/>
      <c r="K1010" s="17"/>
      <c r="L1010" s="17"/>
      <c r="M1010" s="17"/>
      <c r="N1010" s="17"/>
      <c r="O1010" s="17"/>
      <c r="P1010" s="17"/>
      <c r="Q1010" s="17"/>
      <c r="R1010" s="17"/>
      <c r="S1010" s="17"/>
      <c r="T1010" s="17"/>
      <c r="U1010" s="17"/>
      <c r="V1010" s="17"/>
      <c r="W1010" s="17"/>
      <c r="X1010" s="17"/>
      <c r="Y1010" s="17"/>
    </row>
    <row r="1011" spans="2:25">
      <c r="B1011" s="17"/>
      <c r="C1011" s="17"/>
      <c r="D1011" s="17"/>
      <c r="E1011" s="17"/>
      <c r="F1011" s="17"/>
      <c r="G1011" s="17"/>
      <c r="H1011" s="17"/>
      <c r="I1011" s="17"/>
      <c r="J1011" s="17"/>
      <c r="K1011" s="17"/>
      <c r="L1011" s="17"/>
      <c r="M1011" s="17"/>
      <c r="N1011" s="17"/>
      <c r="O1011" s="17"/>
      <c r="P1011" s="17"/>
      <c r="Q1011" s="17"/>
      <c r="R1011" s="17"/>
      <c r="S1011" s="17"/>
      <c r="T1011" s="17"/>
      <c r="U1011" s="17"/>
      <c r="V1011" s="17"/>
      <c r="W1011" s="17"/>
      <c r="X1011" s="17"/>
      <c r="Y1011" s="17"/>
    </row>
    <row r="1012" spans="2:25">
      <c r="B1012" s="17"/>
      <c r="C1012" s="17"/>
      <c r="D1012" s="17"/>
      <c r="E1012" s="17"/>
      <c r="F1012" s="17"/>
      <c r="G1012" s="17"/>
      <c r="H1012" s="17"/>
      <c r="I1012" s="17"/>
      <c r="J1012" s="17"/>
      <c r="K1012" s="17"/>
      <c r="L1012" s="17"/>
      <c r="M1012" s="17"/>
      <c r="N1012" s="17"/>
      <c r="O1012" s="17"/>
      <c r="P1012" s="17"/>
      <c r="Q1012" s="17"/>
      <c r="R1012" s="17"/>
      <c r="S1012" s="17"/>
      <c r="T1012" s="17"/>
      <c r="U1012" s="17"/>
      <c r="V1012" s="17"/>
      <c r="W1012" s="17"/>
      <c r="X1012" s="17"/>
      <c r="Y1012" s="17"/>
    </row>
    <row r="1013" spans="2:25">
      <c r="B1013" s="17"/>
      <c r="C1013" s="17"/>
      <c r="D1013" s="17"/>
      <c r="E1013" s="17"/>
      <c r="F1013" s="17"/>
      <c r="G1013" s="17"/>
      <c r="H1013" s="17"/>
      <c r="I1013" s="17"/>
      <c r="J1013" s="17"/>
      <c r="K1013" s="17"/>
      <c r="L1013" s="17"/>
      <c r="M1013" s="17"/>
      <c r="N1013" s="17"/>
      <c r="O1013" s="17"/>
      <c r="P1013" s="17"/>
      <c r="Q1013" s="17"/>
      <c r="R1013" s="17"/>
      <c r="S1013" s="17"/>
      <c r="T1013" s="17"/>
      <c r="U1013" s="17"/>
      <c r="V1013" s="17"/>
      <c r="W1013" s="17"/>
      <c r="X1013" s="17"/>
      <c r="Y1013" s="17"/>
    </row>
    <row r="1014" spans="2:25">
      <c r="B1014" s="17"/>
      <c r="C1014" s="17"/>
      <c r="D1014" s="17"/>
      <c r="E1014" s="17"/>
      <c r="F1014" s="17"/>
      <c r="G1014" s="17"/>
      <c r="H1014" s="17"/>
      <c r="I1014" s="17"/>
      <c r="J1014" s="17"/>
      <c r="K1014" s="17"/>
      <c r="L1014" s="17"/>
      <c r="M1014" s="17"/>
      <c r="N1014" s="17"/>
      <c r="O1014" s="17"/>
      <c r="P1014" s="17"/>
      <c r="Q1014" s="17"/>
      <c r="R1014" s="17"/>
      <c r="S1014" s="17"/>
      <c r="T1014" s="17"/>
      <c r="U1014" s="17"/>
      <c r="V1014" s="17"/>
      <c r="W1014" s="17"/>
      <c r="X1014" s="17"/>
      <c r="Y1014" s="17"/>
    </row>
    <row r="1015" spans="2:25">
      <c r="B1015" s="17"/>
      <c r="C1015" s="17"/>
      <c r="D1015" s="17"/>
      <c r="E1015" s="17"/>
      <c r="F1015" s="17"/>
      <c r="G1015" s="17"/>
      <c r="H1015" s="17"/>
      <c r="I1015" s="17"/>
      <c r="J1015" s="17"/>
      <c r="K1015" s="17"/>
      <c r="L1015" s="17"/>
      <c r="M1015" s="17"/>
      <c r="N1015" s="17"/>
      <c r="O1015" s="17"/>
      <c r="P1015" s="17"/>
      <c r="Q1015" s="17"/>
      <c r="R1015" s="17"/>
      <c r="S1015" s="17"/>
      <c r="T1015" s="17"/>
      <c r="U1015" s="17"/>
      <c r="V1015" s="17"/>
      <c r="W1015" s="17"/>
      <c r="X1015" s="17"/>
      <c r="Y1015" s="17"/>
    </row>
    <row r="1016" spans="2:25">
      <c r="B1016" s="17"/>
      <c r="C1016" s="17"/>
      <c r="D1016" s="17"/>
      <c r="E1016" s="17"/>
      <c r="F1016" s="17"/>
      <c r="G1016" s="17"/>
      <c r="H1016" s="17"/>
      <c r="I1016" s="17"/>
      <c r="J1016" s="17"/>
      <c r="K1016" s="17"/>
      <c r="L1016" s="17"/>
      <c r="M1016" s="17"/>
      <c r="N1016" s="17"/>
      <c r="O1016" s="17"/>
      <c r="P1016" s="17"/>
      <c r="Q1016" s="17"/>
      <c r="R1016" s="17"/>
      <c r="S1016" s="17"/>
      <c r="T1016" s="17"/>
      <c r="U1016" s="17"/>
      <c r="V1016" s="17"/>
      <c r="W1016" s="17"/>
      <c r="X1016" s="17"/>
      <c r="Y1016" s="17"/>
    </row>
    <row r="1017" spans="2:25">
      <c r="B1017" s="17"/>
      <c r="C1017" s="17"/>
      <c r="D1017" s="17"/>
      <c r="E1017" s="17"/>
      <c r="F1017" s="17"/>
      <c r="G1017" s="17"/>
      <c r="H1017" s="17"/>
      <c r="I1017" s="17"/>
      <c r="J1017" s="17"/>
      <c r="K1017" s="17"/>
      <c r="L1017" s="17"/>
      <c r="M1017" s="17"/>
      <c r="N1017" s="17"/>
      <c r="O1017" s="17"/>
      <c r="P1017" s="17"/>
      <c r="Q1017" s="17"/>
      <c r="R1017" s="17"/>
      <c r="S1017" s="17"/>
      <c r="T1017" s="17"/>
      <c r="U1017" s="17"/>
      <c r="V1017" s="17"/>
      <c r="W1017" s="17"/>
      <c r="X1017" s="17"/>
      <c r="Y1017" s="17"/>
    </row>
    <row r="1018" spans="2:25">
      <c r="B1018" s="17"/>
      <c r="C1018" s="17"/>
      <c r="D1018" s="17"/>
      <c r="E1018" s="17"/>
      <c r="F1018" s="17"/>
      <c r="G1018" s="17"/>
      <c r="H1018" s="17"/>
      <c r="I1018" s="17"/>
      <c r="J1018" s="17"/>
      <c r="K1018" s="17"/>
      <c r="L1018" s="17"/>
      <c r="M1018" s="17"/>
      <c r="N1018" s="17"/>
      <c r="O1018" s="17"/>
      <c r="P1018" s="17"/>
      <c r="Q1018" s="17"/>
      <c r="R1018" s="17"/>
      <c r="S1018" s="17"/>
      <c r="T1018" s="17"/>
      <c r="U1018" s="17"/>
      <c r="V1018" s="17"/>
      <c r="W1018" s="17"/>
      <c r="X1018" s="17"/>
      <c r="Y1018" s="17"/>
    </row>
    <row r="1019" spans="2:25">
      <c r="B1019" s="17"/>
      <c r="C1019" s="17"/>
      <c r="D1019" s="17"/>
      <c r="E1019" s="17"/>
      <c r="F1019" s="17"/>
      <c r="G1019" s="17"/>
      <c r="H1019" s="17"/>
      <c r="I1019" s="17"/>
      <c r="J1019" s="17"/>
      <c r="K1019" s="17"/>
      <c r="L1019" s="17"/>
      <c r="M1019" s="17"/>
      <c r="N1019" s="17"/>
      <c r="O1019" s="17"/>
      <c r="P1019" s="17"/>
      <c r="Q1019" s="17"/>
      <c r="R1019" s="17"/>
      <c r="S1019" s="17"/>
      <c r="T1019" s="17"/>
      <c r="U1019" s="17"/>
      <c r="V1019" s="17"/>
      <c r="W1019" s="17"/>
      <c r="X1019" s="17"/>
      <c r="Y1019" s="17"/>
    </row>
    <row r="1020" spans="2:25">
      <c r="B1020" s="17"/>
      <c r="C1020" s="17"/>
      <c r="D1020" s="17"/>
      <c r="E1020" s="17"/>
      <c r="F1020" s="17"/>
      <c r="G1020" s="17"/>
      <c r="H1020" s="17"/>
      <c r="I1020" s="17"/>
      <c r="J1020" s="17"/>
      <c r="K1020" s="17"/>
      <c r="L1020" s="17"/>
      <c r="M1020" s="17"/>
      <c r="N1020" s="17"/>
      <c r="O1020" s="17"/>
      <c r="P1020" s="17"/>
      <c r="Q1020" s="17"/>
      <c r="R1020" s="17"/>
      <c r="S1020" s="17"/>
      <c r="T1020" s="17"/>
      <c r="U1020" s="17"/>
      <c r="V1020" s="17"/>
      <c r="W1020" s="17"/>
      <c r="X1020" s="17"/>
      <c r="Y1020" s="17"/>
    </row>
    <row r="1021" spans="2:25">
      <c r="B1021" s="17"/>
      <c r="C1021" s="17"/>
      <c r="D1021" s="17"/>
      <c r="E1021" s="17"/>
      <c r="F1021" s="17"/>
      <c r="G1021" s="17"/>
      <c r="H1021" s="17"/>
      <c r="I1021" s="17"/>
      <c r="J1021" s="17"/>
      <c r="K1021" s="17"/>
      <c r="L1021" s="17"/>
      <c r="M1021" s="17"/>
      <c r="N1021" s="17"/>
      <c r="O1021" s="17"/>
      <c r="P1021" s="17"/>
      <c r="Q1021" s="17"/>
      <c r="R1021" s="17"/>
      <c r="S1021" s="17"/>
      <c r="T1021" s="17"/>
      <c r="U1021" s="17"/>
      <c r="V1021" s="17"/>
      <c r="W1021" s="17"/>
      <c r="X1021" s="17"/>
      <c r="Y1021" s="17"/>
    </row>
    <row r="1022" spans="2:25">
      <c r="B1022" s="17"/>
      <c r="C1022" s="17"/>
      <c r="D1022" s="17"/>
      <c r="E1022" s="17"/>
      <c r="F1022" s="17"/>
      <c r="G1022" s="17"/>
      <c r="H1022" s="17"/>
      <c r="I1022" s="17"/>
      <c r="J1022" s="17"/>
      <c r="K1022" s="17"/>
      <c r="L1022" s="17"/>
      <c r="M1022" s="17"/>
      <c r="N1022" s="17"/>
      <c r="O1022" s="17"/>
      <c r="P1022" s="17"/>
      <c r="Q1022" s="17"/>
      <c r="R1022" s="17"/>
      <c r="S1022" s="17"/>
      <c r="T1022" s="17"/>
      <c r="U1022" s="17"/>
      <c r="V1022" s="17"/>
      <c r="W1022" s="17"/>
      <c r="X1022" s="17"/>
      <c r="Y1022" s="17"/>
    </row>
    <row r="1023" spans="2:25">
      <c r="B1023" s="17"/>
      <c r="C1023" s="17"/>
      <c r="D1023" s="17"/>
      <c r="E1023" s="17"/>
      <c r="F1023" s="17"/>
      <c r="G1023" s="17"/>
      <c r="H1023" s="17"/>
      <c r="I1023" s="17"/>
      <c r="J1023" s="17"/>
      <c r="K1023" s="17"/>
      <c r="L1023" s="17"/>
      <c r="M1023" s="17"/>
      <c r="N1023" s="17"/>
      <c r="O1023" s="17"/>
      <c r="P1023" s="17"/>
      <c r="Q1023" s="17"/>
      <c r="R1023" s="17"/>
      <c r="S1023" s="17"/>
      <c r="T1023" s="17"/>
      <c r="U1023" s="17"/>
      <c r="V1023" s="17"/>
      <c r="W1023" s="17"/>
      <c r="X1023" s="17"/>
      <c r="Y1023" s="17"/>
    </row>
    <row r="1024" spans="2:25">
      <c r="B1024" s="17"/>
      <c r="C1024" s="17"/>
      <c r="D1024" s="17"/>
      <c r="E1024" s="17"/>
      <c r="F1024" s="17"/>
      <c r="G1024" s="17"/>
      <c r="H1024" s="17"/>
      <c r="I1024" s="17"/>
      <c r="J1024" s="17"/>
      <c r="K1024" s="17"/>
      <c r="L1024" s="17"/>
      <c r="M1024" s="17"/>
      <c r="N1024" s="17"/>
      <c r="O1024" s="17"/>
      <c r="P1024" s="17"/>
      <c r="Q1024" s="17"/>
      <c r="R1024" s="17"/>
      <c r="S1024" s="17"/>
      <c r="T1024" s="17"/>
      <c r="U1024" s="17"/>
      <c r="V1024" s="17"/>
      <c r="W1024" s="17"/>
      <c r="X1024" s="17"/>
      <c r="Y1024" s="17"/>
    </row>
    <row r="1025" spans="2:25">
      <c r="B1025" s="17"/>
      <c r="C1025" s="17"/>
      <c r="D1025" s="17"/>
      <c r="E1025" s="17"/>
      <c r="F1025" s="17"/>
      <c r="G1025" s="17"/>
      <c r="H1025" s="17"/>
      <c r="I1025" s="17"/>
      <c r="J1025" s="17"/>
      <c r="K1025" s="17"/>
      <c r="L1025" s="17"/>
      <c r="M1025" s="17"/>
      <c r="N1025" s="17"/>
      <c r="O1025" s="17"/>
      <c r="P1025" s="17"/>
      <c r="Q1025" s="17"/>
      <c r="R1025" s="17"/>
      <c r="S1025" s="17"/>
      <c r="T1025" s="17"/>
      <c r="U1025" s="17"/>
      <c r="V1025" s="17"/>
      <c r="W1025" s="17"/>
      <c r="X1025" s="17"/>
      <c r="Y1025" s="17"/>
    </row>
    <row r="1026" spans="2:25">
      <c r="B1026" s="17"/>
      <c r="C1026" s="17"/>
      <c r="D1026" s="17"/>
      <c r="E1026" s="17"/>
      <c r="F1026" s="17"/>
      <c r="G1026" s="17"/>
      <c r="H1026" s="17"/>
      <c r="I1026" s="17"/>
      <c r="J1026" s="17"/>
      <c r="K1026" s="17"/>
      <c r="L1026" s="17"/>
      <c r="M1026" s="17"/>
      <c r="N1026" s="17"/>
      <c r="O1026" s="17"/>
      <c r="P1026" s="17"/>
      <c r="Q1026" s="17"/>
      <c r="R1026" s="17"/>
      <c r="S1026" s="17"/>
      <c r="T1026" s="17"/>
      <c r="U1026" s="17"/>
      <c r="V1026" s="17"/>
      <c r="W1026" s="17"/>
      <c r="X1026" s="17"/>
      <c r="Y1026" s="17"/>
    </row>
    <row r="1027" spans="2:25">
      <c r="B1027" s="17"/>
      <c r="C1027" s="17"/>
      <c r="D1027" s="17"/>
      <c r="E1027" s="17"/>
      <c r="F1027" s="17"/>
      <c r="G1027" s="17"/>
      <c r="H1027" s="17"/>
      <c r="I1027" s="17"/>
      <c r="J1027" s="17"/>
      <c r="K1027" s="17"/>
      <c r="L1027" s="17"/>
      <c r="M1027" s="17"/>
      <c r="N1027" s="17"/>
      <c r="O1027" s="17"/>
      <c r="P1027" s="17"/>
      <c r="Q1027" s="17"/>
      <c r="R1027" s="17"/>
      <c r="S1027" s="17"/>
      <c r="T1027" s="17"/>
      <c r="U1027" s="17"/>
      <c r="V1027" s="17"/>
      <c r="W1027" s="17"/>
      <c r="X1027" s="17"/>
      <c r="Y1027" s="17"/>
    </row>
    <row r="1028" spans="2:25">
      <c r="B1028" s="17"/>
      <c r="C1028" s="17"/>
      <c r="D1028" s="17"/>
      <c r="E1028" s="17"/>
      <c r="F1028" s="17"/>
      <c r="G1028" s="17"/>
      <c r="H1028" s="17"/>
      <c r="I1028" s="17"/>
      <c r="J1028" s="17"/>
      <c r="K1028" s="17"/>
      <c r="L1028" s="17"/>
      <c r="M1028" s="17"/>
      <c r="N1028" s="17"/>
      <c r="O1028" s="17"/>
      <c r="P1028" s="17"/>
      <c r="Q1028" s="17"/>
      <c r="R1028" s="17"/>
      <c r="S1028" s="17"/>
      <c r="T1028" s="17"/>
      <c r="U1028" s="17"/>
      <c r="V1028" s="17"/>
      <c r="W1028" s="17"/>
      <c r="X1028" s="17"/>
      <c r="Y1028" s="17"/>
    </row>
    <row r="1029" spans="2:25">
      <c r="B1029" s="17"/>
      <c r="C1029" s="17"/>
      <c r="D1029" s="17"/>
      <c r="E1029" s="17"/>
      <c r="F1029" s="17"/>
      <c r="G1029" s="17"/>
      <c r="H1029" s="17"/>
      <c r="I1029" s="17"/>
      <c r="J1029" s="17"/>
      <c r="K1029" s="17"/>
      <c r="L1029" s="17"/>
      <c r="M1029" s="17"/>
      <c r="N1029" s="17"/>
      <c r="O1029" s="17"/>
      <c r="P1029" s="17"/>
      <c r="Q1029" s="17"/>
      <c r="R1029" s="17"/>
      <c r="S1029" s="17"/>
      <c r="T1029" s="17"/>
      <c r="U1029" s="17"/>
      <c r="V1029" s="17"/>
      <c r="W1029" s="17"/>
      <c r="X1029" s="17"/>
      <c r="Y1029" s="17"/>
    </row>
    <row r="1030" spans="2:25">
      <c r="B1030" s="17"/>
      <c r="C1030" s="17"/>
      <c r="D1030" s="17"/>
      <c r="E1030" s="17"/>
      <c r="F1030" s="17"/>
      <c r="G1030" s="17"/>
      <c r="H1030" s="17"/>
      <c r="I1030" s="17"/>
      <c r="J1030" s="17"/>
      <c r="K1030" s="17"/>
      <c r="L1030" s="17"/>
      <c r="M1030" s="17"/>
      <c r="N1030" s="17"/>
      <c r="O1030" s="17"/>
      <c r="P1030" s="17"/>
      <c r="Q1030" s="17"/>
      <c r="R1030" s="17"/>
      <c r="S1030" s="17"/>
      <c r="T1030" s="17"/>
      <c r="U1030" s="17"/>
      <c r="V1030" s="17"/>
      <c r="W1030" s="17"/>
      <c r="X1030" s="17"/>
      <c r="Y1030" s="17"/>
    </row>
    <row r="1031" spans="2:25">
      <c r="B1031" s="17"/>
      <c r="C1031" s="17"/>
      <c r="D1031" s="17"/>
      <c r="E1031" s="17"/>
      <c r="F1031" s="17"/>
      <c r="G1031" s="17"/>
      <c r="H1031" s="17"/>
      <c r="I1031" s="17"/>
      <c r="J1031" s="17"/>
      <c r="K1031" s="17"/>
      <c r="L1031" s="17"/>
      <c r="M1031" s="17"/>
      <c r="N1031" s="17"/>
      <c r="O1031" s="17"/>
      <c r="P1031" s="17"/>
      <c r="Q1031" s="17"/>
      <c r="R1031" s="17"/>
      <c r="S1031" s="17"/>
      <c r="T1031" s="17"/>
      <c r="U1031" s="17"/>
      <c r="V1031" s="17"/>
      <c r="W1031" s="17"/>
      <c r="X1031" s="17"/>
      <c r="Y1031" s="17"/>
    </row>
    <row r="1032" spans="2:25">
      <c r="B1032" s="17"/>
      <c r="C1032" s="17"/>
      <c r="D1032" s="17"/>
      <c r="E1032" s="17"/>
      <c r="F1032" s="17"/>
      <c r="G1032" s="17"/>
      <c r="H1032" s="17"/>
      <c r="I1032" s="17"/>
      <c r="J1032" s="17"/>
      <c r="K1032" s="17"/>
      <c r="L1032" s="17"/>
      <c r="M1032" s="17"/>
      <c r="N1032" s="17"/>
      <c r="O1032" s="17"/>
      <c r="P1032" s="17"/>
      <c r="Q1032" s="17"/>
      <c r="R1032" s="17"/>
      <c r="S1032" s="17"/>
      <c r="T1032" s="17"/>
      <c r="U1032" s="17"/>
      <c r="V1032" s="17"/>
      <c r="W1032" s="17"/>
      <c r="X1032" s="17"/>
      <c r="Y1032" s="17"/>
    </row>
    <row r="1033" spans="2:25">
      <c r="B1033" s="17"/>
      <c r="C1033" s="17"/>
      <c r="D1033" s="17"/>
      <c r="E1033" s="17"/>
      <c r="F1033" s="17"/>
      <c r="G1033" s="17"/>
      <c r="H1033" s="17"/>
      <c r="I1033" s="17"/>
      <c r="J1033" s="17"/>
      <c r="K1033" s="17"/>
      <c r="L1033" s="17"/>
      <c r="M1033" s="17"/>
      <c r="N1033" s="17"/>
      <c r="O1033" s="17"/>
      <c r="P1033" s="17"/>
      <c r="Q1033" s="17"/>
      <c r="R1033" s="17"/>
      <c r="S1033" s="17"/>
      <c r="T1033" s="17"/>
      <c r="U1033" s="17"/>
      <c r="V1033" s="17"/>
      <c r="W1033" s="17"/>
      <c r="X1033" s="17"/>
      <c r="Y1033" s="17"/>
    </row>
    <row r="1034" spans="2:25">
      <c r="B1034" s="17"/>
      <c r="C1034" s="17"/>
      <c r="D1034" s="17"/>
      <c r="E1034" s="17"/>
      <c r="F1034" s="17"/>
      <c r="G1034" s="17"/>
      <c r="H1034" s="17"/>
      <c r="I1034" s="17"/>
      <c r="J1034" s="17"/>
      <c r="K1034" s="17"/>
      <c r="L1034" s="17"/>
      <c r="M1034" s="17"/>
      <c r="N1034" s="17"/>
      <c r="O1034" s="17"/>
      <c r="P1034" s="17"/>
      <c r="Q1034" s="17"/>
      <c r="R1034" s="17"/>
      <c r="S1034" s="17"/>
      <c r="T1034" s="17"/>
      <c r="U1034" s="17"/>
      <c r="V1034" s="17"/>
      <c r="W1034" s="17"/>
      <c r="X1034" s="17"/>
      <c r="Y1034" s="17"/>
    </row>
    <row r="1035" spans="2:25">
      <c r="B1035" s="17"/>
      <c r="C1035" s="17"/>
      <c r="D1035" s="17"/>
      <c r="E1035" s="17"/>
      <c r="F1035" s="17"/>
      <c r="G1035" s="17"/>
      <c r="H1035" s="17"/>
      <c r="I1035" s="17"/>
      <c r="J1035" s="17"/>
      <c r="K1035" s="17"/>
      <c r="L1035" s="17"/>
      <c r="M1035" s="17"/>
      <c r="N1035" s="17"/>
      <c r="O1035" s="17"/>
      <c r="P1035" s="17"/>
      <c r="Q1035" s="17"/>
      <c r="R1035" s="17"/>
      <c r="S1035" s="17"/>
      <c r="T1035" s="17"/>
      <c r="U1035" s="17"/>
      <c r="V1035" s="17"/>
      <c r="W1035" s="17"/>
      <c r="X1035" s="17"/>
      <c r="Y1035" s="17"/>
    </row>
    <row r="1036" spans="2:25">
      <c r="B1036" s="17"/>
      <c r="C1036" s="17"/>
      <c r="D1036" s="17"/>
      <c r="E1036" s="17"/>
      <c r="F1036" s="17"/>
      <c r="G1036" s="17"/>
      <c r="H1036" s="17"/>
      <c r="I1036" s="17"/>
      <c r="J1036" s="17"/>
      <c r="K1036" s="17"/>
      <c r="L1036" s="17"/>
      <c r="M1036" s="17"/>
      <c r="N1036" s="17"/>
      <c r="O1036" s="17"/>
      <c r="P1036" s="17"/>
      <c r="Q1036" s="17"/>
      <c r="R1036" s="17"/>
      <c r="S1036" s="17"/>
      <c r="T1036" s="17"/>
      <c r="U1036" s="17"/>
      <c r="V1036" s="17"/>
      <c r="W1036" s="17"/>
      <c r="X1036" s="17"/>
      <c r="Y1036" s="17"/>
    </row>
    <row r="1037" spans="2:25">
      <c r="B1037" s="17"/>
      <c r="C1037" s="17"/>
      <c r="D1037" s="17"/>
      <c r="E1037" s="17"/>
      <c r="F1037" s="17"/>
      <c r="G1037" s="17"/>
      <c r="H1037" s="17"/>
      <c r="I1037" s="17"/>
      <c r="J1037" s="17"/>
      <c r="K1037" s="17"/>
      <c r="L1037" s="17"/>
      <c r="M1037" s="17"/>
      <c r="N1037" s="17"/>
      <c r="O1037" s="17"/>
      <c r="P1037" s="17"/>
      <c r="Q1037" s="17"/>
      <c r="R1037" s="17"/>
      <c r="S1037" s="17"/>
      <c r="T1037" s="17"/>
      <c r="U1037" s="17"/>
      <c r="V1037" s="17"/>
      <c r="W1037" s="17"/>
      <c r="X1037" s="17"/>
      <c r="Y1037" s="17"/>
    </row>
    <row r="1038" spans="2:25">
      <c r="B1038" s="17"/>
      <c r="C1038" s="17"/>
      <c r="D1038" s="17"/>
      <c r="E1038" s="17"/>
      <c r="F1038" s="17"/>
      <c r="G1038" s="17"/>
      <c r="H1038" s="17"/>
      <c r="I1038" s="17"/>
      <c r="J1038" s="17"/>
      <c r="K1038" s="17"/>
      <c r="L1038" s="17"/>
      <c r="M1038" s="17"/>
      <c r="N1038" s="17"/>
      <c r="O1038" s="17"/>
      <c r="P1038" s="17"/>
      <c r="Q1038" s="17"/>
      <c r="R1038" s="17"/>
      <c r="S1038" s="17"/>
      <c r="T1038" s="17"/>
      <c r="U1038" s="17"/>
      <c r="V1038" s="17"/>
      <c r="W1038" s="17"/>
      <c r="X1038" s="17"/>
      <c r="Y1038" s="17"/>
    </row>
    <row r="1039" spans="2:25">
      <c r="B1039" s="17"/>
      <c r="C1039" s="17"/>
      <c r="D1039" s="17"/>
      <c r="E1039" s="17"/>
      <c r="F1039" s="17"/>
      <c r="G1039" s="17"/>
      <c r="H1039" s="17"/>
      <c r="I1039" s="17"/>
      <c r="J1039" s="17"/>
      <c r="K1039" s="17"/>
      <c r="L1039" s="17"/>
      <c r="M1039" s="17"/>
      <c r="N1039" s="17"/>
      <c r="O1039" s="17"/>
      <c r="P1039" s="17"/>
      <c r="Q1039" s="17"/>
      <c r="R1039" s="17"/>
      <c r="S1039" s="17"/>
      <c r="T1039" s="17"/>
      <c r="U1039" s="17"/>
      <c r="V1039" s="17"/>
      <c r="W1039" s="17"/>
      <c r="X1039" s="17"/>
      <c r="Y1039" s="17"/>
    </row>
    <row r="1040" spans="2:25">
      <c r="B1040" s="17"/>
      <c r="C1040" s="17"/>
      <c r="D1040" s="17"/>
      <c r="E1040" s="17"/>
      <c r="F1040" s="17"/>
      <c r="G1040" s="17"/>
      <c r="H1040" s="17"/>
      <c r="I1040" s="17"/>
      <c r="J1040" s="17"/>
      <c r="K1040" s="17"/>
      <c r="L1040" s="17"/>
      <c r="M1040" s="17"/>
      <c r="N1040" s="17"/>
      <c r="O1040" s="17"/>
      <c r="P1040" s="17"/>
      <c r="Q1040" s="17"/>
      <c r="R1040" s="17"/>
      <c r="S1040" s="17"/>
      <c r="T1040" s="17"/>
      <c r="U1040" s="17"/>
      <c r="V1040" s="17"/>
      <c r="W1040" s="17"/>
      <c r="X1040" s="17"/>
      <c r="Y1040" s="17"/>
    </row>
    <row r="1041" spans="2:25">
      <c r="B1041" s="17"/>
      <c r="C1041" s="17"/>
      <c r="D1041" s="17"/>
      <c r="E1041" s="17"/>
      <c r="F1041" s="17"/>
      <c r="G1041" s="17"/>
      <c r="H1041" s="17"/>
      <c r="I1041" s="17"/>
      <c r="J1041" s="17"/>
      <c r="K1041" s="17"/>
      <c r="L1041" s="17"/>
      <c r="M1041" s="17"/>
      <c r="N1041" s="17"/>
      <c r="O1041" s="17"/>
      <c r="P1041" s="17"/>
      <c r="Q1041" s="17"/>
      <c r="R1041" s="17"/>
      <c r="S1041" s="17"/>
      <c r="T1041" s="17"/>
      <c r="U1041" s="17"/>
      <c r="V1041" s="17"/>
      <c r="W1041" s="17"/>
      <c r="X1041" s="17"/>
      <c r="Y1041" s="17"/>
    </row>
    <row r="1042" spans="2:25">
      <c r="B1042" s="17"/>
      <c r="C1042" s="17"/>
      <c r="D1042" s="17"/>
      <c r="E1042" s="17"/>
      <c r="F1042" s="17"/>
      <c r="G1042" s="17"/>
      <c r="H1042" s="17"/>
      <c r="I1042" s="17"/>
      <c r="J1042" s="17"/>
      <c r="K1042" s="17"/>
      <c r="L1042" s="17"/>
      <c r="M1042" s="17"/>
      <c r="N1042" s="17"/>
      <c r="O1042" s="17"/>
      <c r="P1042" s="17"/>
      <c r="Q1042" s="17"/>
      <c r="R1042" s="17"/>
      <c r="S1042" s="17"/>
      <c r="T1042" s="17"/>
      <c r="U1042" s="17"/>
      <c r="V1042" s="17"/>
      <c r="W1042" s="17"/>
      <c r="X1042" s="17"/>
      <c r="Y1042" s="17"/>
    </row>
    <row r="1043" spans="2:25">
      <c r="B1043" s="17"/>
      <c r="C1043" s="17"/>
      <c r="D1043" s="17"/>
      <c r="E1043" s="17"/>
      <c r="F1043" s="17"/>
      <c r="G1043" s="17"/>
      <c r="H1043" s="17"/>
      <c r="I1043" s="17"/>
      <c r="J1043" s="17"/>
      <c r="K1043" s="17"/>
      <c r="L1043" s="17"/>
      <c r="M1043" s="17"/>
      <c r="N1043" s="17"/>
      <c r="O1043" s="17"/>
      <c r="P1043" s="17"/>
      <c r="Q1043" s="17"/>
      <c r="R1043" s="17"/>
      <c r="S1043" s="17"/>
      <c r="T1043" s="17"/>
      <c r="U1043" s="17"/>
      <c r="V1043" s="17"/>
      <c r="W1043" s="17"/>
      <c r="X1043" s="17"/>
      <c r="Y1043" s="17"/>
    </row>
    <row r="1044" spans="2:25">
      <c r="B1044" s="17"/>
      <c r="C1044" s="17"/>
      <c r="D1044" s="17"/>
      <c r="E1044" s="17"/>
      <c r="F1044" s="17"/>
      <c r="G1044" s="17"/>
      <c r="H1044" s="17"/>
      <c r="I1044" s="17"/>
      <c r="J1044" s="17"/>
      <c r="K1044" s="17"/>
      <c r="L1044" s="17"/>
      <c r="M1044" s="17"/>
      <c r="N1044" s="17"/>
      <c r="O1044" s="17"/>
      <c r="P1044" s="17"/>
      <c r="Q1044" s="17"/>
      <c r="R1044" s="17"/>
      <c r="S1044" s="17"/>
      <c r="T1044" s="17"/>
      <c r="U1044" s="17"/>
      <c r="V1044" s="17"/>
      <c r="W1044" s="17"/>
      <c r="X1044" s="17"/>
      <c r="Y1044" s="17"/>
    </row>
    <row r="1045" spans="2:25">
      <c r="B1045" s="17"/>
      <c r="C1045" s="17"/>
      <c r="D1045" s="17"/>
      <c r="E1045" s="17"/>
      <c r="F1045" s="17"/>
      <c r="G1045" s="17"/>
      <c r="H1045" s="17"/>
      <c r="I1045" s="17"/>
      <c r="J1045" s="17"/>
      <c r="K1045" s="17"/>
      <c r="L1045" s="17"/>
      <c r="M1045" s="17"/>
      <c r="N1045" s="17"/>
      <c r="O1045" s="17"/>
      <c r="P1045" s="17"/>
      <c r="Q1045" s="17"/>
      <c r="R1045" s="17"/>
      <c r="S1045" s="17"/>
      <c r="T1045" s="17"/>
      <c r="U1045" s="17"/>
      <c r="V1045" s="17"/>
      <c r="W1045" s="17"/>
      <c r="X1045" s="17"/>
      <c r="Y1045" s="17"/>
    </row>
    <row r="1046" spans="2:25">
      <c r="B1046" s="17"/>
      <c r="C1046" s="17"/>
      <c r="D1046" s="17"/>
      <c r="E1046" s="17"/>
      <c r="F1046" s="17"/>
      <c r="G1046" s="17"/>
      <c r="H1046" s="17"/>
      <c r="I1046" s="17"/>
      <c r="J1046" s="17"/>
      <c r="K1046" s="17"/>
      <c r="L1046" s="17"/>
      <c r="M1046" s="17"/>
      <c r="N1046" s="17"/>
      <c r="O1046" s="17"/>
      <c r="P1046" s="17"/>
      <c r="Q1046" s="17"/>
      <c r="R1046" s="17"/>
      <c r="S1046" s="17"/>
      <c r="T1046" s="17"/>
      <c r="U1046" s="17"/>
      <c r="V1046" s="17"/>
      <c r="W1046" s="17"/>
      <c r="X1046" s="17"/>
      <c r="Y1046" s="17"/>
    </row>
    <row r="1047" spans="2:25">
      <c r="B1047" s="17"/>
      <c r="C1047" s="17"/>
      <c r="D1047" s="17"/>
      <c r="E1047" s="17"/>
      <c r="F1047" s="17"/>
      <c r="G1047" s="17"/>
      <c r="H1047" s="17"/>
      <c r="I1047" s="17"/>
      <c r="J1047" s="17"/>
      <c r="K1047" s="17"/>
      <c r="L1047" s="17"/>
      <c r="M1047" s="17"/>
      <c r="N1047" s="17"/>
      <c r="O1047" s="17"/>
      <c r="P1047" s="17"/>
      <c r="Q1047" s="17"/>
      <c r="R1047" s="17"/>
      <c r="S1047" s="17"/>
      <c r="T1047" s="17"/>
      <c r="U1047" s="17"/>
      <c r="V1047" s="17"/>
      <c r="W1047" s="17"/>
      <c r="X1047" s="17"/>
      <c r="Y1047" s="17"/>
    </row>
    <row r="1048" spans="2:25">
      <c r="B1048" s="17"/>
      <c r="C1048" s="17"/>
      <c r="D1048" s="17"/>
      <c r="E1048" s="17"/>
      <c r="F1048" s="17"/>
      <c r="G1048" s="17"/>
      <c r="H1048" s="17"/>
      <c r="I1048" s="17"/>
      <c r="J1048" s="17"/>
      <c r="K1048" s="17"/>
      <c r="L1048" s="17"/>
      <c r="M1048" s="17"/>
      <c r="N1048" s="17"/>
      <c r="O1048" s="17"/>
      <c r="P1048" s="17"/>
      <c r="Q1048" s="17"/>
      <c r="R1048" s="17"/>
      <c r="S1048" s="17"/>
      <c r="T1048" s="17"/>
      <c r="U1048" s="17"/>
      <c r="V1048" s="17"/>
      <c r="W1048" s="17"/>
      <c r="X1048" s="17"/>
      <c r="Y1048" s="17"/>
    </row>
    <row r="1049" spans="2:25">
      <c r="B1049" s="17"/>
      <c r="C1049" s="17"/>
      <c r="D1049" s="17"/>
      <c r="E1049" s="17"/>
      <c r="F1049" s="17"/>
      <c r="G1049" s="17"/>
      <c r="H1049" s="17"/>
      <c r="I1049" s="17"/>
      <c r="J1049" s="17"/>
      <c r="K1049" s="17"/>
      <c r="L1049" s="17"/>
      <c r="M1049" s="17"/>
      <c r="N1049" s="17"/>
      <c r="O1049" s="17"/>
      <c r="P1049" s="17"/>
      <c r="Q1049" s="17"/>
      <c r="R1049" s="17"/>
      <c r="S1049" s="17"/>
      <c r="T1049" s="17"/>
      <c r="U1049" s="17"/>
      <c r="V1049" s="17"/>
      <c r="W1049" s="17"/>
      <c r="X1049" s="17"/>
      <c r="Y1049" s="17"/>
    </row>
    <row r="1050" spans="2:25">
      <c r="B1050" s="17"/>
      <c r="C1050" s="17"/>
      <c r="D1050" s="17"/>
      <c r="E1050" s="17"/>
      <c r="F1050" s="17"/>
      <c r="G1050" s="17"/>
      <c r="H1050" s="17"/>
      <c r="I1050" s="17"/>
      <c r="J1050" s="17"/>
      <c r="K1050" s="17"/>
      <c r="L1050" s="17"/>
      <c r="M1050" s="17"/>
      <c r="N1050" s="17"/>
      <c r="O1050" s="17"/>
      <c r="P1050" s="17"/>
      <c r="Q1050" s="17"/>
      <c r="R1050" s="17"/>
      <c r="S1050" s="17"/>
      <c r="T1050" s="17"/>
      <c r="U1050" s="17"/>
      <c r="V1050" s="17"/>
      <c r="W1050" s="17"/>
      <c r="X1050" s="17"/>
      <c r="Y1050" s="17"/>
    </row>
    <row r="1051" spans="2:25">
      <c r="B1051" s="17"/>
      <c r="C1051" s="17"/>
      <c r="D1051" s="17"/>
      <c r="E1051" s="17"/>
      <c r="F1051" s="17"/>
      <c r="G1051" s="17"/>
      <c r="H1051" s="17"/>
      <c r="I1051" s="17"/>
      <c r="J1051" s="17"/>
      <c r="K1051" s="17"/>
      <c r="L1051" s="17"/>
      <c r="M1051" s="17"/>
      <c r="N1051" s="17"/>
      <c r="O1051" s="17"/>
      <c r="P1051" s="17"/>
      <c r="Q1051" s="17"/>
      <c r="R1051" s="17"/>
      <c r="S1051" s="17"/>
      <c r="T1051" s="17"/>
      <c r="U1051" s="17"/>
      <c r="V1051" s="17"/>
      <c r="W1051" s="17"/>
      <c r="X1051" s="17"/>
      <c r="Y1051" s="17"/>
    </row>
    <row r="1052" spans="2:25">
      <c r="B1052" s="17"/>
      <c r="C1052" s="17"/>
      <c r="D1052" s="17"/>
      <c r="E1052" s="17"/>
      <c r="F1052" s="17"/>
      <c r="G1052" s="17"/>
      <c r="H1052" s="17"/>
      <c r="I1052" s="17"/>
      <c r="J1052" s="17"/>
      <c r="K1052" s="17"/>
      <c r="L1052" s="17"/>
      <c r="M1052" s="17"/>
      <c r="N1052" s="17"/>
      <c r="O1052" s="17"/>
      <c r="P1052" s="17"/>
      <c r="Q1052" s="17"/>
      <c r="R1052" s="17"/>
      <c r="S1052" s="17"/>
      <c r="T1052" s="17"/>
      <c r="U1052" s="17"/>
      <c r="V1052" s="17"/>
      <c r="W1052" s="17"/>
      <c r="X1052" s="17"/>
      <c r="Y1052" s="17"/>
    </row>
    <row r="1053" spans="2:25">
      <c r="B1053" s="17"/>
      <c r="C1053" s="17"/>
      <c r="D1053" s="17"/>
      <c r="E1053" s="17"/>
      <c r="F1053" s="17"/>
      <c r="G1053" s="17"/>
      <c r="H1053" s="17"/>
      <c r="I1053" s="17"/>
      <c r="J1053" s="17"/>
      <c r="K1053" s="17"/>
      <c r="L1053" s="17"/>
      <c r="M1053" s="17"/>
      <c r="N1053" s="17"/>
      <c r="O1053" s="17"/>
      <c r="P1053" s="17"/>
      <c r="Q1053" s="17"/>
      <c r="R1053" s="17"/>
      <c r="S1053" s="17"/>
      <c r="T1053" s="17"/>
      <c r="U1053" s="17"/>
      <c r="V1053" s="17"/>
      <c r="W1053" s="17"/>
      <c r="X1053" s="17"/>
      <c r="Y1053" s="17"/>
    </row>
    <row r="1054" spans="2:25">
      <c r="B1054" s="17"/>
      <c r="C1054" s="17"/>
      <c r="D1054" s="17"/>
      <c r="E1054" s="17"/>
      <c r="F1054" s="17"/>
      <c r="G1054" s="17"/>
      <c r="H1054" s="17"/>
      <c r="I1054" s="17"/>
      <c r="J1054" s="17"/>
      <c r="K1054" s="17"/>
      <c r="L1054" s="17"/>
      <c r="M1054" s="17"/>
      <c r="N1054" s="17"/>
      <c r="O1054" s="17"/>
      <c r="P1054" s="17"/>
      <c r="Q1054" s="17"/>
      <c r="R1054" s="17"/>
      <c r="S1054" s="17"/>
      <c r="T1054" s="17"/>
      <c r="U1054" s="17"/>
      <c r="V1054" s="17"/>
      <c r="W1054" s="17"/>
      <c r="X1054" s="17"/>
      <c r="Y1054" s="17"/>
    </row>
    <row r="1055" spans="2:25">
      <c r="B1055" s="17"/>
      <c r="C1055" s="17"/>
      <c r="D1055" s="17"/>
      <c r="E1055" s="17"/>
      <c r="F1055" s="17"/>
      <c r="G1055" s="17"/>
      <c r="H1055" s="17"/>
      <c r="I1055" s="17"/>
      <c r="J1055" s="17"/>
      <c r="K1055" s="17"/>
      <c r="L1055" s="17"/>
      <c r="M1055" s="17"/>
      <c r="N1055" s="17"/>
      <c r="O1055" s="17"/>
      <c r="P1055" s="17"/>
      <c r="Q1055" s="17"/>
      <c r="R1055" s="17"/>
      <c r="S1055" s="17"/>
      <c r="T1055" s="17"/>
      <c r="U1055" s="17"/>
      <c r="V1055" s="17"/>
      <c r="W1055" s="17"/>
      <c r="X1055" s="17"/>
      <c r="Y1055" s="17"/>
    </row>
    <row r="1056" spans="2:25">
      <c r="B1056" s="17"/>
      <c r="C1056" s="17"/>
      <c r="D1056" s="17"/>
      <c r="E1056" s="17"/>
      <c r="F1056" s="17"/>
      <c r="G1056" s="17"/>
      <c r="H1056" s="17"/>
      <c r="I1056" s="17"/>
      <c r="J1056" s="17"/>
      <c r="K1056" s="17"/>
      <c r="L1056" s="17"/>
      <c r="M1056" s="17"/>
      <c r="N1056" s="17"/>
      <c r="O1056" s="17"/>
      <c r="P1056" s="17"/>
      <c r="Q1056" s="17"/>
      <c r="R1056" s="17"/>
      <c r="S1056" s="17"/>
      <c r="T1056" s="17"/>
      <c r="U1056" s="17"/>
      <c r="V1056" s="17"/>
      <c r="W1056" s="17"/>
      <c r="X1056" s="17"/>
      <c r="Y1056" s="17"/>
    </row>
    <row r="1057" spans="2:25">
      <c r="B1057" s="17"/>
      <c r="C1057" s="17"/>
      <c r="D1057" s="17"/>
      <c r="E1057" s="17"/>
      <c r="F1057" s="17"/>
      <c r="G1057" s="17"/>
      <c r="H1057" s="17"/>
      <c r="I1057" s="17"/>
      <c r="J1057" s="17"/>
      <c r="K1057" s="17"/>
      <c r="L1057" s="17"/>
      <c r="M1057" s="17"/>
      <c r="N1057" s="17"/>
      <c r="O1057" s="17"/>
      <c r="P1057" s="17"/>
      <c r="Q1057" s="17"/>
      <c r="R1057" s="17"/>
      <c r="S1057" s="17"/>
      <c r="T1057" s="17"/>
      <c r="U1057" s="17"/>
      <c r="V1057" s="17"/>
      <c r="W1057" s="17"/>
      <c r="X1057" s="17"/>
      <c r="Y1057" s="17"/>
    </row>
    <row r="1058" spans="2:25">
      <c r="B1058" s="17"/>
      <c r="C1058" s="17"/>
      <c r="D1058" s="17"/>
      <c r="E1058" s="17"/>
      <c r="F1058" s="17"/>
      <c r="G1058" s="17"/>
      <c r="H1058" s="17"/>
      <c r="I1058" s="17"/>
      <c r="J1058" s="17"/>
      <c r="K1058" s="17"/>
      <c r="L1058" s="17"/>
      <c r="M1058" s="17"/>
      <c r="N1058" s="17"/>
      <c r="O1058" s="17"/>
      <c r="P1058" s="17"/>
      <c r="Q1058" s="17"/>
      <c r="R1058" s="17"/>
      <c r="S1058" s="17"/>
      <c r="T1058" s="17"/>
      <c r="U1058" s="17"/>
      <c r="V1058" s="17"/>
      <c r="W1058" s="17"/>
      <c r="X1058" s="17"/>
      <c r="Y1058" s="17"/>
    </row>
    <row r="1059" spans="2:25">
      <c r="B1059" s="17"/>
      <c r="C1059" s="17"/>
      <c r="D1059" s="17"/>
      <c r="E1059" s="17"/>
      <c r="F1059" s="17"/>
      <c r="G1059" s="17"/>
      <c r="H1059" s="17"/>
      <c r="I1059" s="17"/>
      <c r="J1059" s="17"/>
      <c r="K1059" s="17"/>
      <c r="L1059" s="17"/>
      <c r="M1059" s="17"/>
      <c r="N1059" s="17"/>
      <c r="O1059" s="17"/>
      <c r="P1059" s="17"/>
      <c r="Q1059" s="17"/>
      <c r="R1059" s="17"/>
      <c r="S1059" s="17"/>
      <c r="T1059" s="17"/>
      <c r="U1059" s="17"/>
      <c r="V1059" s="17"/>
      <c r="W1059" s="17"/>
      <c r="X1059" s="17"/>
      <c r="Y1059" s="17"/>
    </row>
    <row r="1060" spans="2:25">
      <c r="B1060" s="17"/>
      <c r="C1060" s="17"/>
      <c r="D1060" s="17"/>
      <c r="E1060" s="17"/>
      <c r="F1060" s="17"/>
      <c r="G1060" s="17"/>
      <c r="H1060" s="17"/>
      <c r="I1060" s="17"/>
      <c r="J1060" s="17"/>
      <c r="K1060" s="17"/>
      <c r="L1060" s="17"/>
      <c r="M1060" s="17"/>
      <c r="N1060" s="17"/>
      <c r="O1060" s="17"/>
      <c r="P1060" s="17"/>
      <c r="Q1060" s="17"/>
      <c r="R1060" s="17"/>
      <c r="S1060" s="17"/>
      <c r="T1060" s="17"/>
      <c r="U1060" s="17"/>
      <c r="V1060" s="17"/>
      <c r="W1060" s="17"/>
      <c r="X1060" s="17"/>
      <c r="Y1060" s="17"/>
    </row>
    <row r="1061" spans="2:25">
      <c r="B1061" s="17"/>
      <c r="C1061" s="17"/>
      <c r="D1061" s="17"/>
      <c r="E1061" s="17"/>
      <c r="F1061" s="17"/>
      <c r="G1061" s="17"/>
      <c r="H1061" s="17"/>
      <c r="I1061" s="17"/>
      <c r="J1061" s="17"/>
      <c r="K1061" s="17"/>
      <c r="L1061" s="17"/>
      <c r="M1061" s="17"/>
      <c r="N1061" s="17"/>
      <c r="O1061" s="17"/>
      <c r="P1061" s="17"/>
      <c r="Q1061" s="17"/>
      <c r="R1061" s="17"/>
      <c r="S1061" s="17"/>
      <c r="T1061" s="17"/>
      <c r="U1061" s="17"/>
      <c r="V1061" s="17"/>
      <c r="W1061" s="17"/>
      <c r="X1061" s="17"/>
      <c r="Y1061" s="17"/>
    </row>
    <row r="1062" spans="2:25">
      <c r="B1062" s="17"/>
      <c r="C1062" s="17"/>
      <c r="D1062" s="17"/>
      <c r="E1062" s="17"/>
      <c r="F1062" s="17"/>
      <c r="G1062" s="17"/>
      <c r="H1062" s="17"/>
      <c r="I1062" s="17"/>
      <c r="J1062" s="17"/>
      <c r="K1062" s="17"/>
      <c r="L1062" s="17"/>
      <c r="M1062" s="17"/>
      <c r="N1062" s="17"/>
      <c r="O1062" s="17"/>
      <c r="P1062" s="17"/>
      <c r="Q1062" s="17"/>
      <c r="R1062" s="17"/>
      <c r="S1062" s="17"/>
      <c r="T1062" s="17"/>
      <c r="U1062" s="17"/>
      <c r="V1062" s="17"/>
      <c r="W1062" s="17"/>
      <c r="X1062" s="17"/>
      <c r="Y1062" s="17"/>
    </row>
    <row r="1063" spans="2:25">
      <c r="B1063" s="17"/>
      <c r="C1063" s="17"/>
      <c r="D1063" s="17"/>
      <c r="E1063" s="17"/>
      <c r="F1063" s="17"/>
      <c r="G1063" s="17"/>
      <c r="H1063" s="17"/>
      <c r="I1063" s="17"/>
      <c r="J1063" s="17"/>
      <c r="K1063" s="17"/>
      <c r="L1063" s="17"/>
      <c r="M1063" s="17"/>
      <c r="N1063" s="17"/>
      <c r="O1063" s="17"/>
      <c r="P1063" s="17"/>
      <c r="Q1063" s="17"/>
      <c r="R1063" s="17"/>
      <c r="S1063" s="17"/>
      <c r="T1063" s="17"/>
      <c r="U1063" s="17"/>
      <c r="V1063" s="17"/>
      <c r="W1063" s="17"/>
      <c r="X1063" s="17"/>
      <c r="Y1063" s="17"/>
    </row>
    <row r="1064" spans="2:25">
      <c r="B1064" s="17"/>
      <c r="C1064" s="17"/>
      <c r="D1064" s="17"/>
      <c r="E1064" s="17"/>
      <c r="F1064" s="17"/>
      <c r="G1064" s="17"/>
      <c r="H1064" s="17"/>
      <c r="I1064" s="17"/>
      <c r="J1064" s="17"/>
      <c r="K1064" s="17"/>
      <c r="L1064" s="17"/>
      <c r="M1064" s="17"/>
      <c r="N1064" s="17"/>
      <c r="O1064" s="17"/>
      <c r="P1064" s="17"/>
      <c r="Q1064" s="17"/>
      <c r="R1064" s="17"/>
      <c r="S1064" s="17"/>
      <c r="T1064" s="17"/>
      <c r="U1064" s="17"/>
      <c r="V1064" s="17"/>
      <c r="W1064" s="17"/>
      <c r="X1064" s="17"/>
      <c r="Y1064" s="17"/>
    </row>
    <row r="1065" spans="2:25">
      <c r="B1065" s="17"/>
      <c r="C1065" s="17"/>
      <c r="D1065" s="17"/>
      <c r="E1065" s="17"/>
      <c r="F1065" s="17"/>
      <c r="G1065" s="17"/>
      <c r="H1065" s="17"/>
      <c r="I1065" s="17"/>
      <c r="J1065" s="17"/>
      <c r="K1065" s="17"/>
      <c r="L1065" s="17"/>
      <c r="M1065" s="17"/>
      <c r="N1065" s="17"/>
      <c r="O1065" s="17"/>
      <c r="P1065" s="17"/>
      <c r="Q1065" s="17"/>
      <c r="R1065" s="17"/>
      <c r="S1065" s="17"/>
      <c r="T1065" s="17"/>
      <c r="U1065" s="17"/>
      <c r="V1065" s="17"/>
      <c r="W1065" s="17"/>
      <c r="X1065" s="17"/>
      <c r="Y1065" s="17"/>
    </row>
    <row r="1066" spans="2:25">
      <c r="B1066" s="17"/>
      <c r="C1066" s="17"/>
      <c r="D1066" s="17"/>
      <c r="E1066" s="17"/>
      <c r="F1066" s="17"/>
      <c r="G1066" s="17"/>
      <c r="H1066" s="17"/>
      <c r="I1066" s="17"/>
      <c r="J1066" s="17"/>
      <c r="K1066" s="17"/>
      <c r="L1066" s="17"/>
      <c r="M1066" s="17"/>
      <c r="N1066" s="17"/>
      <c r="O1066" s="17"/>
      <c r="P1066" s="17"/>
      <c r="Q1066" s="17"/>
      <c r="R1066" s="17"/>
      <c r="S1066" s="17"/>
      <c r="T1066" s="17"/>
      <c r="U1066" s="17"/>
      <c r="V1066" s="17"/>
      <c r="W1066" s="17"/>
      <c r="X1066" s="17"/>
      <c r="Y1066" s="17"/>
    </row>
    <row r="1067" spans="2:25">
      <c r="B1067" s="17"/>
      <c r="C1067" s="17"/>
      <c r="D1067" s="17"/>
      <c r="E1067" s="17"/>
      <c r="F1067" s="17"/>
      <c r="G1067" s="17"/>
      <c r="H1067" s="17"/>
      <c r="I1067" s="17"/>
      <c r="J1067" s="17"/>
      <c r="K1067" s="17"/>
      <c r="L1067" s="17"/>
      <c r="M1067" s="17"/>
      <c r="N1067" s="17"/>
      <c r="O1067" s="17"/>
      <c r="P1067" s="17"/>
      <c r="Q1067" s="17"/>
      <c r="R1067" s="17"/>
      <c r="S1067" s="17"/>
      <c r="T1067" s="17"/>
      <c r="U1067" s="17"/>
      <c r="V1067" s="17"/>
      <c r="W1067" s="17"/>
      <c r="X1067" s="17"/>
      <c r="Y1067" s="17"/>
    </row>
    <row r="1068" spans="2:25">
      <c r="B1068" s="17"/>
      <c r="C1068" s="17"/>
      <c r="D1068" s="17"/>
      <c r="E1068" s="17"/>
      <c r="F1068" s="17"/>
      <c r="G1068" s="17"/>
      <c r="H1068" s="17"/>
      <c r="I1068" s="17"/>
      <c r="J1068" s="17"/>
      <c r="K1068" s="17"/>
      <c r="L1068" s="17"/>
      <c r="M1068" s="17"/>
      <c r="N1068" s="17"/>
      <c r="O1068" s="17"/>
      <c r="P1068" s="17"/>
      <c r="Q1068" s="17"/>
      <c r="R1068" s="17"/>
      <c r="S1068" s="17"/>
      <c r="T1068" s="17"/>
      <c r="U1068" s="17"/>
      <c r="V1068" s="17"/>
      <c r="W1068" s="17"/>
      <c r="X1068" s="17"/>
      <c r="Y1068" s="17"/>
    </row>
    <row r="1069" spans="2:25">
      <c r="B1069" s="17"/>
      <c r="C1069" s="17"/>
      <c r="D1069" s="17"/>
      <c r="E1069" s="17"/>
      <c r="F1069" s="17"/>
      <c r="G1069" s="17"/>
      <c r="H1069" s="17"/>
      <c r="I1069" s="17"/>
      <c r="J1069" s="17"/>
      <c r="K1069" s="17"/>
      <c r="L1069" s="17"/>
      <c r="M1069" s="17"/>
      <c r="N1069" s="17"/>
      <c r="O1069" s="17"/>
      <c r="P1069" s="17"/>
      <c r="Q1069" s="17"/>
      <c r="R1069" s="17"/>
      <c r="S1069" s="17"/>
      <c r="T1069" s="17"/>
      <c r="U1069" s="17"/>
      <c r="V1069" s="17"/>
      <c r="W1069" s="17"/>
      <c r="X1069" s="17"/>
      <c r="Y1069" s="17"/>
    </row>
    <row r="1070" spans="2:25">
      <c r="B1070" s="17"/>
      <c r="C1070" s="17"/>
      <c r="D1070" s="17"/>
      <c r="E1070" s="17"/>
      <c r="F1070" s="17"/>
      <c r="G1070" s="17"/>
      <c r="H1070" s="17"/>
      <c r="I1070" s="17"/>
      <c r="J1070" s="17"/>
      <c r="K1070" s="17"/>
      <c r="L1070" s="17"/>
      <c r="M1070" s="17"/>
      <c r="N1070" s="17"/>
      <c r="O1070" s="17"/>
      <c r="P1070" s="17"/>
      <c r="Q1070" s="17"/>
      <c r="R1070" s="17"/>
      <c r="S1070" s="17"/>
      <c r="T1070" s="17"/>
      <c r="U1070" s="17"/>
      <c r="V1070" s="17"/>
      <c r="W1070" s="17"/>
      <c r="X1070" s="17"/>
      <c r="Y1070" s="17"/>
    </row>
    <row r="1071" spans="2:25">
      <c r="B1071" s="17"/>
      <c r="C1071" s="17"/>
      <c r="D1071" s="17"/>
      <c r="E1071" s="17"/>
      <c r="F1071" s="17"/>
      <c r="G1071" s="17"/>
      <c r="H1071" s="17"/>
      <c r="I1071" s="17"/>
      <c r="J1071" s="17"/>
      <c r="K1071" s="17"/>
      <c r="L1071" s="17"/>
      <c r="M1071" s="17"/>
      <c r="N1071" s="17"/>
      <c r="O1071" s="17"/>
      <c r="P1071" s="17"/>
      <c r="Q1071" s="17"/>
      <c r="R1071" s="17"/>
      <c r="S1071" s="17"/>
      <c r="T1071" s="17"/>
      <c r="U1071" s="17"/>
      <c r="V1071" s="17"/>
      <c r="W1071" s="17"/>
      <c r="X1071" s="17"/>
      <c r="Y1071" s="17"/>
    </row>
    <row r="1072" spans="2:25">
      <c r="B1072" s="17"/>
      <c r="C1072" s="17"/>
      <c r="D1072" s="17"/>
      <c r="E1072" s="17"/>
      <c r="F1072" s="17"/>
      <c r="G1072" s="17"/>
      <c r="H1072" s="17"/>
      <c r="I1072" s="17"/>
      <c r="J1072" s="17"/>
      <c r="K1072" s="17"/>
      <c r="L1072" s="17"/>
      <c r="M1072" s="17"/>
      <c r="N1072" s="17"/>
      <c r="O1072" s="17"/>
      <c r="P1072" s="17"/>
      <c r="Q1072" s="17"/>
      <c r="R1072" s="17"/>
      <c r="S1072" s="17"/>
      <c r="T1072" s="17"/>
      <c r="U1072" s="17"/>
      <c r="V1072" s="17"/>
      <c r="W1072" s="17"/>
      <c r="X1072" s="17"/>
      <c r="Y1072" s="17"/>
    </row>
    <row r="1073" spans="2:25">
      <c r="B1073" s="17"/>
      <c r="C1073" s="17"/>
      <c r="D1073" s="17"/>
      <c r="E1073" s="17"/>
      <c r="F1073" s="17"/>
      <c r="G1073" s="17"/>
      <c r="H1073" s="17"/>
      <c r="I1073" s="17"/>
      <c r="J1073" s="17"/>
      <c r="K1073" s="17"/>
      <c r="L1073" s="17"/>
      <c r="M1073" s="17"/>
      <c r="N1073" s="17"/>
      <c r="O1073" s="17"/>
      <c r="P1073" s="17"/>
      <c r="Q1073" s="17"/>
      <c r="R1073" s="17"/>
      <c r="S1073" s="17"/>
      <c r="T1073" s="17"/>
      <c r="U1073" s="17"/>
      <c r="V1073" s="17"/>
      <c r="W1073" s="17"/>
      <c r="X1073" s="17"/>
      <c r="Y1073" s="17"/>
    </row>
    <row r="1074" spans="2:25">
      <c r="B1074" s="17"/>
      <c r="C1074" s="17"/>
      <c r="D1074" s="17"/>
      <c r="E1074" s="17"/>
      <c r="F1074" s="17"/>
      <c r="G1074" s="17"/>
      <c r="H1074" s="17"/>
      <c r="I1074" s="17"/>
      <c r="J1074" s="17"/>
      <c r="K1074" s="17"/>
      <c r="L1074" s="17"/>
      <c r="M1074" s="17"/>
      <c r="N1074" s="17"/>
      <c r="O1074" s="17"/>
      <c r="P1074" s="17"/>
      <c r="Q1074" s="17"/>
      <c r="R1074" s="17"/>
      <c r="S1074" s="17"/>
      <c r="T1074" s="17"/>
      <c r="U1074" s="17"/>
      <c r="V1074" s="17"/>
      <c r="W1074" s="17"/>
      <c r="X1074" s="17"/>
      <c r="Y1074" s="17"/>
    </row>
    <row r="1075" spans="2:25">
      <c r="B1075" s="17"/>
      <c r="C1075" s="17"/>
      <c r="D1075" s="17"/>
      <c r="E1075" s="17"/>
      <c r="F1075" s="17"/>
      <c r="G1075" s="17"/>
      <c r="H1075" s="17"/>
      <c r="I1075" s="17"/>
      <c r="J1075" s="17"/>
      <c r="K1075" s="17"/>
      <c r="L1075" s="17"/>
      <c r="M1075" s="17"/>
      <c r="N1075" s="17"/>
      <c r="O1075" s="17"/>
      <c r="P1075" s="17"/>
      <c r="Q1075" s="17"/>
      <c r="R1075" s="17"/>
      <c r="S1075" s="17"/>
      <c r="T1075" s="17"/>
      <c r="U1075" s="17"/>
      <c r="V1075" s="17"/>
      <c r="W1075" s="17"/>
      <c r="X1075" s="17"/>
      <c r="Y1075" s="17"/>
    </row>
    <row r="1076" spans="2:25">
      <c r="B1076" s="17"/>
      <c r="C1076" s="17"/>
      <c r="D1076" s="17"/>
      <c r="E1076" s="17"/>
      <c r="F1076" s="17"/>
      <c r="G1076" s="17"/>
      <c r="H1076" s="17"/>
      <c r="I1076" s="17"/>
      <c r="J1076" s="17"/>
      <c r="K1076" s="17"/>
      <c r="L1076" s="17"/>
      <c r="M1076" s="17"/>
      <c r="N1076" s="17"/>
      <c r="O1076" s="17"/>
      <c r="P1076" s="17"/>
      <c r="Q1076" s="17"/>
      <c r="R1076" s="17"/>
      <c r="S1076" s="17"/>
      <c r="T1076" s="17"/>
      <c r="U1076" s="17"/>
      <c r="V1076" s="17"/>
      <c r="W1076" s="17"/>
      <c r="X1076" s="17"/>
      <c r="Y1076" s="17"/>
    </row>
    <row r="1077" spans="2:25">
      <c r="B1077" s="17"/>
      <c r="C1077" s="17"/>
      <c r="D1077" s="17"/>
      <c r="E1077" s="17"/>
      <c r="F1077" s="17"/>
      <c r="G1077" s="17"/>
      <c r="H1077" s="17"/>
      <c r="I1077" s="17"/>
      <c r="J1077" s="17"/>
      <c r="K1077" s="17"/>
      <c r="L1077" s="17"/>
      <c r="M1077" s="17"/>
      <c r="N1077" s="17"/>
      <c r="O1077" s="17"/>
      <c r="P1077" s="17"/>
      <c r="Q1077" s="17"/>
      <c r="R1077" s="17"/>
      <c r="S1077" s="17"/>
      <c r="T1077" s="17"/>
      <c r="U1077" s="17"/>
      <c r="V1077" s="17"/>
      <c r="W1077" s="17"/>
      <c r="X1077" s="17"/>
      <c r="Y1077" s="17"/>
    </row>
    <row r="1078" spans="2:25">
      <c r="B1078" s="17"/>
      <c r="C1078" s="17"/>
      <c r="D1078" s="17"/>
      <c r="E1078" s="17"/>
      <c r="F1078" s="17"/>
      <c r="G1078" s="17"/>
      <c r="H1078" s="17"/>
      <c r="I1078" s="17"/>
      <c r="J1078" s="17"/>
      <c r="K1078" s="17"/>
      <c r="L1078" s="17"/>
      <c r="M1078" s="17"/>
      <c r="N1078" s="17"/>
      <c r="O1078" s="17"/>
      <c r="P1078" s="17"/>
      <c r="Q1078" s="17"/>
      <c r="R1078" s="17"/>
      <c r="S1078" s="17"/>
      <c r="T1078" s="17"/>
      <c r="U1078" s="17"/>
      <c r="V1078" s="17"/>
      <c r="W1078" s="17"/>
      <c r="X1078" s="17"/>
      <c r="Y1078" s="17"/>
    </row>
    <row r="1079" spans="2:25">
      <c r="B1079" s="17"/>
      <c r="C1079" s="17"/>
      <c r="D1079" s="17"/>
      <c r="E1079" s="17"/>
      <c r="F1079" s="17"/>
      <c r="G1079" s="17"/>
      <c r="H1079" s="17"/>
      <c r="I1079" s="17"/>
      <c r="J1079" s="17"/>
      <c r="K1079" s="17"/>
      <c r="L1079" s="17"/>
      <c r="M1079" s="17"/>
      <c r="N1079" s="17"/>
      <c r="O1079" s="17"/>
      <c r="P1079" s="17"/>
      <c r="Q1079" s="17"/>
      <c r="R1079" s="17"/>
      <c r="S1079" s="17"/>
      <c r="T1079" s="17"/>
      <c r="U1079" s="17"/>
      <c r="V1079" s="17"/>
      <c r="W1079" s="17"/>
      <c r="X1079" s="17"/>
      <c r="Y1079" s="17"/>
    </row>
    <row r="1080" spans="2:25">
      <c r="B1080" s="17"/>
      <c r="C1080" s="17"/>
      <c r="D1080" s="17"/>
      <c r="E1080" s="17"/>
      <c r="F1080" s="17"/>
      <c r="G1080" s="17"/>
      <c r="H1080" s="17"/>
      <c r="I1080" s="17"/>
      <c r="J1080" s="17"/>
      <c r="K1080" s="17"/>
      <c r="L1080" s="17"/>
      <c r="M1080" s="17"/>
      <c r="N1080" s="17"/>
      <c r="O1080" s="17"/>
      <c r="P1080" s="17"/>
      <c r="Q1080" s="17"/>
      <c r="R1080" s="17"/>
      <c r="S1080" s="17"/>
      <c r="T1080" s="17"/>
      <c r="U1080" s="17"/>
      <c r="V1080" s="17"/>
      <c r="W1080" s="17"/>
      <c r="X1080" s="17"/>
      <c r="Y1080" s="17"/>
    </row>
    <row r="1081" spans="2:25">
      <c r="B1081" s="17"/>
      <c r="C1081" s="17"/>
      <c r="D1081" s="17"/>
      <c r="E1081" s="17"/>
      <c r="F1081" s="17"/>
      <c r="G1081" s="17"/>
      <c r="H1081" s="17"/>
      <c r="I1081" s="17"/>
      <c r="J1081" s="17"/>
      <c r="K1081" s="17"/>
      <c r="L1081" s="17"/>
      <c r="M1081" s="17"/>
      <c r="N1081" s="17"/>
      <c r="O1081" s="17"/>
      <c r="P1081" s="17"/>
      <c r="Q1081" s="17"/>
      <c r="R1081" s="17"/>
      <c r="S1081" s="17"/>
      <c r="T1081" s="17"/>
      <c r="U1081" s="17"/>
      <c r="V1081" s="17"/>
      <c r="W1081" s="17"/>
      <c r="X1081" s="17"/>
      <c r="Y1081" s="17"/>
    </row>
    <row r="1082" spans="2:25">
      <c r="B1082" s="17"/>
      <c r="C1082" s="17"/>
      <c r="D1082" s="17"/>
      <c r="E1082" s="17"/>
      <c r="F1082" s="17"/>
      <c r="G1082" s="17"/>
      <c r="H1082" s="17"/>
      <c r="I1082" s="17"/>
      <c r="J1082" s="17"/>
      <c r="K1082" s="17"/>
      <c r="L1082" s="17"/>
      <c r="M1082" s="17"/>
      <c r="N1082" s="17"/>
      <c r="O1082" s="17"/>
      <c r="P1082" s="17"/>
      <c r="Q1082" s="17"/>
      <c r="R1082" s="17"/>
      <c r="S1082" s="17"/>
      <c r="T1082" s="17"/>
      <c r="U1082" s="17"/>
      <c r="V1082" s="17"/>
      <c r="W1082" s="17"/>
      <c r="X1082" s="17"/>
      <c r="Y1082" s="17"/>
    </row>
    <row r="1083" spans="2:25">
      <c r="B1083" s="17"/>
      <c r="C1083" s="17"/>
      <c r="D1083" s="17"/>
      <c r="E1083" s="17"/>
      <c r="F1083" s="17"/>
      <c r="G1083" s="17"/>
      <c r="H1083" s="17"/>
      <c r="I1083" s="17"/>
      <c r="J1083" s="17"/>
      <c r="K1083" s="17"/>
      <c r="L1083" s="17"/>
      <c r="M1083" s="17"/>
      <c r="N1083" s="17"/>
      <c r="O1083" s="17"/>
      <c r="P1083" s="17"/>
      <c r="Q1083" s="17"/>
      <c r="R1083" s="17"/>
      <c r="S1083" s="17"/>
      <c r="T1083" s="17"/>
      <c r="U1083" s="17"/>
      <c r="V1083" s="17"/>
      <c r="W1083" s="17"/>
      <c r="X1083" s="17"/>
      <c r="Y1083" s="17"/>
    </row>
    <row r="1084" spans="2:25">
      <c r="B1084" s="17"/>
      <c r="C1084" s="17"/>
      <c r="D1084" s="17"/>
      <c r="E1084" s="17"/>
      <c r="F1084" s="17"/>
      <c r="G1084" s="17"/>
      <c r="H1084" s="17"/>
      <c r="I1084" s="17"/>
      <c r="J1084" s="17"/>
      <c r="K1084" s="17"/>
      <c r="L1084" s="17"/>
      <c r="M1084" s="17"/>
      <c r="N1084" s="17"/>
      <c r="O1084" s="17"/>
      <c r="P1084" s="17"/>
      <c r="Q1084" s="17"/>
      <c r="R1084" s="17"/>
      <c r="S1084" s="17"/>
      <c r="T1084" s="17"/>
      <c r="U1084" s="17"/>
      <c r="V1084" s="17"/>
      <c r="W1084" s="17"/>
      <c r="X1084" s="17"/>
      <c r="Y1084" s="17"/>
    </row>
    <row r="1085" spans="2:25">
      <c r="B1085" s="17"/>
      <c r="C1085" s="17"/>
      <c r="D1085" s="17"/>
      <c r="E1085" s="17"/>
      <c r="F1085" s="17"/>
      <c r="G1085" s="17"/>
      <c r="H1085" s="17"/>
      <c r="I1085" s="17"/>
      <c r="J1085" s="17"/>
      <c r="K1085" s="17"/>
      <c r="L1085" s="17"/>
      <c r="M1085" s="17"/>
      <c r="N1085" s="17"/>
      <c r="O1085" s="17"/>
      <c r="P1085" s="17"/>
      <c r="Q1085" s="17"/>
      <c r="R1085" s="17"/>
      <c r="S1085" s="17"/>
      <c r="T1085" s="17"/>
      <c r="U1085" s="17"/>
      <c r="V1085" s="17"/>
      <c r="W1085" s="17"/>
      <c r="X1085" s="17"/>
      <c r="Y1085" s="17"/>
    </row>
    <row r="1086" spans="2:25">
      <c r="B1086" s="17"/>
      <c r="C1086" s="17"/>
      <c r="D1086" s="17"/>
      <c r="E1086" s="17"/>
      <c r="F1086" s="17"/>
      <c r="G1086" s="17"/>
      <c r="H1086" s="17"/>
      <c r="I1086" s="17"/>
      <c r="J1086" s="17"/>
      <c r="K1086" s="17"/>
      <c r="L1086" s="17"/>
      <c r="M1086" s="17"/>
      <c r="N1086" s="17"/>
      <c r="O1086" s="17"/>
      <c r="P1086" s="17"/>
      <c r="Q1086" s="17"/>
      <c r="R1086" s="17"/>
      <c r="S1086" s="17"/>
      <c r="T1086" s="17"/>
      <c r="U1086" s="17"/>
      <c r="V1086" s="17"/>
      <c r="W1086" s="17"/>
      <c r="X1086" s="17"/>
      <c r="Y1086" s="17"/>
    </row>
    <row r="1087" spans="2:25">
      <c r="B1087" s="17"/>
      <c r="C1087" s="17"/>
      <c r="D1087" s="17"/>
      <c r="E1087" s="17"/>
      <c r="F1087" s="17"/>
      <c r="G1087" s="17"/>
      <c r="H1087" s="17"/>
      <c r="I1087" s="17"/>
      <c r="J1087" s="17"/>
      <c r="K1087" s="17"/>
      <c r="L1087" s="17"/>
      <c r="M1087" s="17"/>
      <c r="N1087" s="17"/>
      <c r="O1087" s="17"/>
      <c r="P1087" s="17"/>
      <c r="Q1087" s="17"/>
      <c r="R1087" s="17"/>
      <c r="S1087" s="17"/>
      <c r="T1087" s="17"/>
      <c r="U1087" s="17"/>
      <c r="V1087" s="17"/>
      <c r="W1087" s="17"/>
      <c r="X1087" s="17"/>
      <c r="Y1087" s="17"/>
    </row>
    <row r="1088" spans="2:25">
      <c r="B1088" s="17"/>
      <c r="C1088" s="17"/>
      <c r="D1088" s="17"/>
      <c r="E1088" s="17"/>
      <c r="F1088" s="17"/>
      <c r="G1088" s="17"/>
      <c r="H1088" s="17"/>
      <c r="I1088" s="17"/>
      <c r="J1088" s="17"/>
      <c r="K1088" s="17"/>
      <c r="L1088" s="17"/>
      <c r="M1088" s="17"/>
      <c r="N1088" s="17"/>
      <c r="O1088" s="17"/>
      <c r="P1088" s="17"/>
      <c r="Q1088" s="17"/>
      <c r="R1088" s="17"/>
      <c r="S1088" s="17"/>
      <c r="T1088" s="17"/>
      <c r="U1088" s="17"/>
      <c r="V1088" s="17"/>
      <c r="W1088" s="17"/>
      <c r="X1088" s="17"/>
      <c r="Y1088" s="17"/>
    </row>
    <row r="1089" spans="2:25">
      <c r="B1089" s="17"/>
      <c r="C1089" s="17"/>
      <c r="D1089" s="17"/>
      <c r="E1089" s="17"/>
      <c r="F1089" s="17"/>
      <c r="G1089" s="17"/>
      <c r="H1089" s="17"/>
      <c r="I1089" s="17"/>
      <c r="J1089" s="17"/>
      <c r="K1089" s="17"/>
      <c r="L1089" s="17"/>
      <c r="M1089" s="17"/>
      <c r="N1089" s="17"/>
      <c r="O1089" s="17"/>
      <c r="P1089" s="17"/>
      <c r="Q1089" s="17"/>
      <c r="R1089" s="17"/>
      <c r="S1089" s="17"/>
      <c r="T1089" s="17"/>
      <c r="U1089" s="17"/>
      <c r="V1089" s="17"/>
      <c r="W1089" s="17"/>
      <c r="X1089" s="17"/>
      <c r="Y1089" s="17"/>
    </row>
    <row r="1090" spans="2:25">
      <c r="B1090" s="17"/>
      <c r="C1090" s="17"/>
      <c r="D1090" s="17"/>
      <c r="E1090" s="17"/>
      <c r="F1090" s="17"/>
      <c r="G1090" s="17"/>
      <c r="H1090" s="17"/>
      <c r="I1090" s="17"/>
      <c r="J1090" s="17"/>
      <c r="K1090" s="17"/>
      <c r="L1090" s="17"/>
      <c r="M1090" s="17"/>
      <c r="N1090" s="17"/>
      <c r="O1090" s="17"/>
      <c r="P1090" s="17"/>
      <c r="Q1090" s="17"/>
      <c r="R1090" s="17"/>
      <c r="S1090" s="17"/>
      <c r="T1090" s="17"/>
      <c r="U1090" s="17"/>
      <c r="V1090" s="17"/>
      <c r="W1090" s="17"/>
      <c r="X1090" s="17"/>
      <c r="Y1090" s="17"/>
    </row>
    <row r="1091" spans="2:25">
      <c r="B1091" s="17"/>
      <c r="C1091" s="17"/>
      <c r="D1091" s="17"/>
      <c r="E1091" s="17"/>
      <c r="F1091" s="17"/>
      <c r="G1091" s="17"/>
      <c r="H1091" s="17"/>
      <c r="I1091" s="17"/>
      <c r="J1091" s="17"/>
      <c r="K1091" s="17"/>
      <c r="L1091" s="17"/>
      <c r="M1091" s="17"/>
      <c r="N1091" s="17"/>
      <c r="O1091" s="17"/>
      <c r="P1091" s="17"/>
      <c r="Q1091" s="17"/>
      <c r="R1091" s="17"/>
      <c r="S1091" s="17"/>
      <c r="T1091" s="17"/>
      <c r="U1091" s="17"/>
      <c r="V1091" s="17"/>
      <c r="W1091" s="17"/>
      <c r="X1091" s="17"/>
      <c r="Y1091" s="17"/>
    </row>
    <row r="1092" spans="2:25">
      <c r="B1092" s="17"/>
      <c r="C1092" s="17"/>
      <c r="D1092" s="17"/>
      <c r="E1092" s="17"/>
      <c r="F1092" s="17"/>
      <c r="G1092" s="17"/>
      <c r="H1092" s="17"/>
      <c r="I1092" s="17"/>
      <c r="J1092" s="17"/>
      <c r="K1092" s="17"/>
      <c r="L1092" s="17"/>
      <c r="M1092" s="17"/>
      <c r="N1092" s="17"/>
      <c r="O1092" s="17"/>
      <c r="P1092" s="17"/>
      <c r="Q1092" s="17"/>
      <c r="R1092" s="17"/>
      <c r="S1092" s="17"/>
      <c r="T1092" s="17"/>
      <c r="U1092" s="17"/>
      <c r="V1092" s="17"/>
      <c r="W1092" s="17"/>
      <c r="X1092" s="17"/>
      <c r="Y1092" s="17"/>
    </row>
    <row r="1093" spans="2:25">
      <c r="B1093" s="17"/>
      <c r="C1093" s="17"/>
      <c r="D1093" s="17"/>
      <c r="E1093" s="17"/>
      <c r="F1093" s="17"/>
      <c r="G1093" s="17"/>
      <c r="H1093" s="17"/>
      <c r="I1093" s="17"/>
      <c r="J1093" s="17"/>
      <c r="K1093" s="17"/>
      <c r="L1093" s="17"/>
      <c r="M1093" s="17"/>
      <c r="N1093" s="17"/>
      <c r="O1093" s="17"/>
      <c r="P1093" s="17"/>
      <c r="Q1093" s="17"/>
      <c r="R1093" s="17"/>
      <c r="S1093" s="17"/>
      <c r="T1093" s="17"/>
      <c r="U1093" s="17"/>
      <c r="V1093" s="17"/>
      <c r="W1093" s="17"/>
      <c r="X1093" s="17"/>
      <c r="Y1093" s="17"/>
    </row>
    <row r="1094" spans="2:25">
      <c r="B1094" s="17"/>
      <c r="C1094" s="17"/>
      <c r="D1094" s="17"/>
      <c r="E1094" s="17"/>
      <c r="F1094" s="17"/>
      <c r="G1094" s="17"/>
      <c r="H1094" s="17"/>
      <c r="I1094" s="17"/>
      <c r="J1094" s="17"/>
      <c r="K1094" s="17"/>
      <c r="L1094" s="17"/>
      <c r="M1094" s="17"/>
      <c r="N1094" s="17"/>
      <c r="O1094" s="17"/>
      <c r="P1094" s="17"/>
      <c r="Q1094" s="17"/>
      <c r="R1094" s="17"/>
      <c r="S1094" s="17"/>
      <c r="T1094" s="17"/>
      <c r="U1094" s="17"/>
      <c r="V1094" s="17"/>
      <c r="W1094" s="17"/>
      <c r="X1094" s="17"/>
      <c r="Y1094" s="17"/>
    </row>
    <row r="1095" spans="2:25">
      <c r="B1095" s="17"/>
      <c r="C1095" s="17"/>
      <c r="D1095" s="17"/>
      <c r="E1095" s="17"/>
      <c r="F1095" s="17"/>
      <c r="G1095" s="17"/>
      <c r="H1095" s="17"/>
      <c r="I1095" s="17"/>
      <c r="J1095" s="17"/>
      <c r="K1095" s="17"/>
      <c r="L1095" s="17"/>
      <c r="M1095" s="17"/>
      <c r="N1095" s="17"/>
      <c r="O1095" s="17"/>
      <c r="P1095" s="17"/>
      <c r="Q1095" s="17"/>
      <c r="R1095" s="17"/>
      <c r="S1095" s="17"/>
      <c r="T1095" s="17"/>
      <c r="U1095" s="17"/>
      <c r="V1095" s="17"/>
      <c r="W1095" s="17"/>
      <c r="X1095" s="17"/>
      <c r="Y1095" s="17"/>
    </row>
    <row r="1096" spans="2:25">
      <c r="B1096" s="17"/>
      <c r="C1096" s="17"/>
      <c r="D1096" s="17"/>
      <c r="E1096" s="17"/>
      <c r="F1096" s="17"/>
      <c r="G1096" s="17"/>
      <c r="H1096" s="17"/>
      <c r="I1096" s="17"/>
      <c r="J1096" s="17"/>
      <c r="K1096" s="17"/>
      <c r="L1096" s="17"/>
      <c r="M1096" s="17"/>
      <c r="N1096" s="17"/>
      <c r="O1096" s="17"/>
      <c r="P1096" s="17"/>
      <c r="Q1096" s="17"/>
      <c r="R1096" s="17"/>
      <c r="S1096" s="17"/>
      <c r="T1096" s="17"/>
      <c r="U1096" s="17"/>
      <c r="V1096" s="17"/>
      <c r="W1096" s="17"/>
      <c r="X1096" s="17"/>
      <c r="Y1096" s="17"/>
    </row>
    <row r="1097" spans="2:25">
      <c r="B1097" s="17"/>
      <c r="C1097" s="17"/>
      <c r="D1097" s="17"/>
      <c r="E1097" s="17"/>
      <c r="F1097" s="17"/>
      <c r="G1097" s="17"/>
      <c r="H1097" s="17"/>
      <c r="I1097" s="17"/>
      <c r="J1097" s="17"/>
      <c r="K1097" s="17"/>
      <c r="L1097" s="17"/>
      <c r="M1097" s="17"/>
      <c r="N1097" s="17"/>
      <c r="O1097" s="17"/>
      <c r="P1097" s="17"/>
      <c r="Q1097" s="17"/>
      <c r="R1097" s="17"/>
      <c r="S1097" s="17"/>
      <c r="T1097" s="17"/>
      <c r="U1097" s="17"/>
      <c r="V1097" s="17"/>
      <c r="W1097" s="17"/>
      <c r="X1097" s="17"/>
      <c r="Y1097" s="17"/>
    </row>
    <row r="1098" spans="2:25">
      <c r="B1098" s="17"/>
      <c r="C1098" s="17"/>
      <c r="D1098" s="17"/>
      <c r="E1098" s="17"/>
      <c r="F1098" s="17"/>
      <c r="G1098" s="17"/>
      <c r="H1098" s="17"/>
      <c r="I1098" s="17"/>
      <c r="J1098" s="17"/>
      <c r="K1098" s="17"/>
      <c r="L1098" s="17"/>
      <c r="M1098" s="17"/>
      <c r="N1098" s="17"/>
      <c r="O1098" s="17"/>
      <c r="P1098" s="17"/>
      <c r="Q1098" s="17"/>
      <c r="R1098" s="17"/>
      <c r="S1098" s="17"/>
      <c r="T1098" s="17"/>
      <c r="U1098" s="17"/>
      <c r="V1098" s="17"/>
      <c r="W1098" s="17"/>
      <c r="X1098" s="17"/>
      <c r="Y1098" s="17"/>
    </row>
    <row r="1099" spans="2:25">
      <c r="B1099" s="17"/>
      <c r="C1099" s="17"/>
      <c r="D1099" s="17"/>
      <c r="E1099" s="17"/>
      <c r="F1099" s="17"/>
      <c r="G1099" s="17"/>
      <c r="H1099" s="17"/>
      <c r="I1099" s="17"/>
      <c r="J1099" s="17"/>
      <c r="K1099" s="17"/>
      <c r="L1099" s="17"/>
      <c r="M1099" s="17"/>
      <c r="N1099" s="17"/>
      <c r="O1099" s="17"/>
      <c r="P1099" s="17"/>
      <c r="Q1099" s="17"/>
      <c r="R1099" s="17"/>
      <c r="S1099" s="17"/>
      <c r="T1099" s="17"/>
      <c r="U1099" s="17"/>
      <c r="V1099" s="17"/>
      <c r="W1099" s="17"/>
      <c r="X1099" s="17"/>
      <c r="Y1099" s="17"/>
    </row>
    <row r="1100" spans="2:25">
      <c r="B1100" s="17"/>
      <c r="C1100" s="17"/>
      <c r="D1100" s="17"/>
      <c r="E1100" s="17"/>
      <c r="F1100" s="17"/>
      <c r="G1100" s="17"/>
      <c r="H1100" s="17"/>
      <c r="I1100" s="17"/>
      <c r="J1100" s="17"/>
      <c r="K1100" s="17"/>
      <c r="L1100" s="17"/>
      <c r="M1100" s="17"/>
      <c r="N1100" s="17"/>
      <c r="O1100" s="17"/>
      <c r="P1100" s="17"/>
      <c r="Q1100" s="17"/>
      <c r="R1100" s="17"/>
      <c r="S1100" s="17"/>
      <c r="T1100" s="17"/>
      <c r="U1100" s="17"/>
      <c r="V1100" s="17"/>
      <c r="W1100" s="17"/>
      <c r="X1100" s="17"/>
      <c r="Y1100" s="17"/>
    </row>
    <row r="1101" spans="2:25">
      <c r="B1101" s="17"/>
      <c r="C1101" s="17"/>
      <c r="D1101" s="17"/>
      <c r="E1101" s="17"/>
      <c r="F1101" s="17"/>
      <c r="G1101" s="17"/>
      <c r="H1101" s="17"/>
      <c r="I1101" s="17"/>
      <c r="J1101" s="17"/>
      <c r="K1101" s="17"/>
      <c r="L1101" s="17"/>
      <c r="M1101" s="17"/>
      <c r="N1101" s="17"/>
      <c r="O1101" s="17"/>
      <c r="P1101" s="17"/>
      <c r="Q1101" s="17"/>
      <c r="R1101" s="17"/>
      <c r="S1101" s="17"/>
      <c r="T1101" s="17"/>
      <c r="U1101" s="17"/>
      <c r="V1101" s="17"/>
      <c r="W1101" s="17"/>
      <c r="X1101" s="17"/>
      <c r="Y1101" s="17"/>
    </row>
    <row r="1102" spans="2:25">
      <c r="B1102" s="17"/>
      <c r="C1102" s="17"/>
      <c r="D1102" s="17"/>
      <c r="E1102" s="17"/>
      <c r="F1102" s="17"/>
      <c r="G1102" s="17"/>
      <c r="H1102" s="17"/>
      <c r="I1102" s="17"/>
      <c r="J1102" s="17"/>
      <c r="K1102" s="17"/>
      <c r="L1102" s="17"/>
      <c r="M1102" s="17"/>
      <c r="N1102" s="17"/>
      <c r="O1102" s="17"/>
      <c r="P1102" s="17"/>
      <c r="Q1102" s="17"/>
      <c r="R1102" s="17"/>
      <c r="S1102" s="17"/>
      <c r="T1102" s="17"/>
      <c r="U1102" s="17"/>
      <c r="V1102" s="17"/>
      <c r="W1102" s="17"/>
      <c r="X1102" s="17"/>
      <c r="Y1102" s="17"/>
    </row>
    <row r="1103" spans="2:25">
      <c r="B1103" s="17"/>
      <c r="C1103" s="17"/>
      <c r="D1103" s="17"/>
      <c r="E1103" s="17"/>
      <c r="F1103" s="17"/>
      <c r="G1103" s="17"/>
      <c r="H1103" s="17"/>
      <c r="I1103" s="17"/>
      <c r="J1103" s="17"/>
      <c r="K1103" s="17"/>
      <c r="L1103" s="17"/>
      <c r="M1103" s="17"/>
      <c r="N1103" s="17"/>
      <c r="O1103" s="17"/>
      <c r="P1103" s="17"/>
      <c r="Q1103" s="17"/>
      <c r="R1103" s="17"/>
      <c r="S1103" s="17"/>
      <c r="T1103" s="17"/>
      <c r="U1103" s="17"/>
      <c r="V1103" s="17"/>
      <c r="W1103" s="17"/>
      <c r="X1103" s="17"/>
      <c r="Y1103" s="17"/>
    </row>
    <row r="1104" spans="2:25">
      <c r="B1104" s="17"/>
      <c r="C1104" s="17"/>
      <c r="D1104" s="17"/>
      <c r="E1104" s="17"/>
      <c r="F1104" s="17"/>
      <c r="G1104" s="17"/>
      <c r="H1104" s="17"/>
      <c r="I1104" s="17"/>
      <c r="J1104" s="17"/>
      <c r="K1104" s="17"/>
      <c r="L1104" s="17"/>
      <c r="M1104" s="17"/>
      <c r="N1104" s="17"/>
      <c r="O1104" s="17"/>
      <c r="P1104" s="17"/>
      <c r="Q1104" s="17"/>
      <c r="R1104" s="17"/>
      <c r="S1104" s="17"/>
      <c r="T1104" s="17"/>
      <c r="U1104" s="17"/>
      <c r="V1104" s="17"/>
      <c r="W1104" s="17"/>
      <c r="X1104" s="17"/>
      <c r="Y1104" s="17"/>
    </row>
    <row r="1105" spans="2:25">
      <c r="B1105" s="17"/>
      <c r="C1105" s="17"/>
      <c r="D1105" s="17"/>
      <c r="E1105" s="17"/>
      <c r="F1105" s="17"/>
      <c r="G1105" s="17"/>
      <c r="H1105" s="17"/>
      <c r="I1105" s="17"/>
      <c r="J1105" s="17"/>
      <c r="K1105" s="17"/>
      <c r="L1105" s="17"/>
      <c r="M1105" s="17"/>
      <c r="N1105" s="17"/>
      <c r="O1105" s="17"/>
      <c r="P1105" s="17"/>
      <c r="Q1105" s="17"/>
      <c r="R1105" s="17"/>
      <c r="S1105" s="17"/>
      <c r="T1105" s="17"/>
      <c r="U1105" s="17"/>
      <c r="V1105" s="17"/>
      <c r="W1105" s="17"/>
      <c r="X1105" s="17"/>
      <c r="Y1105" s="17"/>
    </row>
    <row r="1106" spans="2:25">
      <c r="B1106" s="17"/>
      <c r="C1106" s="17"/>
      <c r="D1106" s="17"/>
      <c r="E1106" s="17"/>
      <c r="F1106" s="17"/>
      <c r="G1106" s="17"/>
      <c r="H1106" s="17"/>
      <c r="I1106" s="17"/>
      <c r="J1106" s="17"/>
      <c r="K1106" s="17"/>
      <c r="L1106" s="17"/>
      <c r="M1106" s="17"/>
      <c r="N1106" s="17"/>
      <c r="O1106" s="17"/>
      <c r="P1106" s="17"/>
      <c r="Q1106" s="17"/>
      <c r="R1106" s="17"/>
      <c r="S1106" s="17"/>
      <c r="T1106" s="17"/>
      <c r="U1106" s="17"/>
      <c r="V1106" s="17"/>
      <c r="W1106" s="17"/>
      <c r="X1106" s="17"/>
      <c r="Y1106" s="17"/>
    </row>
    <row r="1107" spans="2:25">
      <c r="B1107" s="17"/>
      <c r="C1107" s="17"/>
      <c r="D1107" s="17"/>
      <c r="E1107" s="17"/>
      <c r="F1107" s="17"/>
      <c r="G1107" s="17"/>
      <c r="H1107" s="17"/>
      <c r="I1107" s="17"/>
      <c r="J1107" s="17"/>
      <c r="K1107" s="17"/>
      <c r="L1107" s="17"/>
      <c r="M1107" s="17"/>
      <c r="N1107" s="17"/>
      <c r="O1107" s="17"/>
      <c r="P1107" s="17"/>
      <c r="Q1107" s="17"/>
      <c r="R1107" s="17"/>
      <c r="S1107" s="17"/>
      <c r="T1107" s="17"/>
      <c r="U1107" s="17"/>
      <c r="V1107" s="17"/>
      <c r="W1107" s="17"/>
      <c r="X1107" s="17"/>
      <c r="Y1107" s="17"/>
    </row>
    <row r="1108" spans="2:25">
      <c r="B1108" s="17"/>
      <c r="C1108" s="17"/>
      <c r="D1108" s="17"/>
      <c r="E1108" s="17"/>
      <c r="F1108" s="17"/>
      <c r="G1108" s="17"/>
      <c r="H1108" s="17"/>
      <c r="I1108" s="17"/>
      <c r="J1108" s="17"/>
      <c r="K1108" s="17"/>
      <c r="L1108" s="17"/>
      <c r="M1108" s="17"/>
      <c r="N1108" s="17"/>
      <c r="O1108" s="17"/>
      <c r="P1108" s="17"/>
      <c r="Q1108" s="17"/>
      <c r="R1108" s="17"/>
      <c r="S1108" s="17"/>
      <c r="T1108" s="17"/>
      <c r="U1108" s="17"/>
      <c r="V1108" s="17"/>
      <c r="W1108" s="17"/>
      <c r="X1108" s="17"/>
      <c r="Y1108" s="17"/>
    </row>
    <row r="1109" spans="2:25">
      <c r="B1109" s="17"/>
      <c r="C1109" s="17"/>
      <c r="D1109" s="17"/>
      <c r="E1109" s="17"/>
      <c r="F1109" s="17"/>
      <c r="G1109" s="17"/>
      <c r="H1109" s="17"/>
      <c r="I1109" s="17"/>
      <c r="J1109" s="17"/>
      <c r="K1109" s="17"/>
      <c r="L1109" s="17"/>
      <c r="M1109" s="17"/>
      <c r="N1109" s="17"/>
      <c r="O1109" s="17"/>
      <c r="P1109" s="17"/>
      <c r="Q1109" s="17"/>
      <c r="R1109" s="17"/>
      <c r="S1109" s="17"/>
      <c r="T1109" s="17"/>
      <c r="U1109" s="17"/>
      <c r="V1109" s="17"/>
      <c r="W1109" s="17"/>
      <c r="X1109" s="17"/>
      <c r="Y1109" s="17"/>
    </row>
    <row r="1110" spans="2:25">
      <c r="B1110" s="17"/>
      <c r="C1110" s="17"/>
      <c r="D1110" s="17"/>
      <c r="E1110" s="17"/>
      <c r="F1110" s="17"/>
      <c r="G1110" s="17"/>
      <c r="H1110" s="17"/>
      <c r="I1110" s="17"/>
      <c r="J1110" s="17"/>
      <c r="K1110" s="17"/>
      <c r="L1110" s="17"/>
      <c r="M1110" s="17"/>
      <c r="N1110" s="17"/>
      <c r="O1110" s="17"/>
      <c r="P1110" s="17"/>
      <c r="Q1110" s="17"/>
      <c r="R1110" s="17"/>
      <c r="S1110" s="17"/>
      <c r="T1110" s="17"/>
      <c r="U1110" s="17"/>
      <c r="V1110" s="17"/>
      <c r="W1110" s="17"/>
      <c r="X1110" s="17"/>
      <c r="Y1110" s="17"/>
    </row>
    <row r="1111" spans="2:25">
      <c r="B1111" s="17"/>
      <c r="C1111" s="17"/>
      <c r="D1111" s="17"/>
      <c r="E1111" s="17"/>
      <c r="F1111" s="17"/>
      <c r="G1111" s="17"/>
      <c r="H1111" s="17"/>
      <c r="I1111" s="17"/>
      <c r="J1111" s="17"/>
      <c r="K1111" s="17"/>
      <c r="L1111" s="17"/>
      <c r="M1111" s="17"/>
      <c r="N1111" s="17"/>
      <c r="O1111" s="17"/>
      <c r="P1111" s="17"/>
      <c r="Q1111" s="17"/>
      <c r="R1111" s="17"/>
      <c r="S1111" s="17"/>
      <c r="T1111" s="17"/>
      <c r="U1111" s="17"/>
      <c r="V1111" s="17"/>
      <c r="W1111" s="17"/>
      <c r="X1111" s="17"/>
      <c r="Y1111" s="17"/>
    </row>
    <row r="1112" spans="2:25">
      <c r="B1112" s="17"/>
      <c r="C1112" s="17"/>
      <c r="D1112" s="17"/>
      <c r="E1112" s="17"/>
      <c r="F1112" s="17"/>
      <c r="G1112" s="17"/>
      <c r="H1112" s="17"/>
      <c r="I1112" s="17"/>
      <c r="J1112" s="17"/>
      <c r="K1112" s="17"/>
      <c r="L1112" s="17"/>
      <c r="M1112" s="17"/>
      <c r="N1112" s="17"/>
      <c r="O1112" s="17"/>
      <c r="P1112" s="17"/>
      <c r="Q1112" s="17"/>
      <c r="R1112" s="17"/>
      <c r="S1112" s="17"/>
      <c r="T1112" s="17"/>
      <c r="U1112" s="17"/>
      <c r="V1112" s="17"/>
      <c r="W1112" s="17"/>
      <c r="X1112" s="17"/>
      <c r="Y1112" s="17"/>
    </row>
    <row r="1113" spans="2:25">
      <c r="B1113" s="17"/>
      <c r="C1113" s="17"/>
      <c r="D1113" s="17"/>
      <c r="E1113" s="17"/>
      <c r="F1113" s="17"/>
      <c r="G1113" s="17"/>
      <c r="H1113" s="17"/>
      <c r="I1113" s="17"/>
      <c r="J1113" s="17"/>
      <c r="K1113" s="17"/>
      <c r="L1113" s="17"/>
      <c r="M1113" s="17"/>
      <c r="N1113" s="17"/>
      <c r="O1113" s="17"/>
      <c r="P1113" s="17"/>
      <c r="Q1113" s="17"/>
      <c r="R1113" s="17"/>
      <c r="S1113" s="17"/>
      <c r="T1113" s="17"/>
      <c r="U1113" s="17"/>
      <c r="V1113" s="17"/>
      <c r="W1113" s="17"/>
      <c r="X1113" s="17"/>
      <c r="Y1113" s="17"/>
    </row>
    <row r="1114" spans="2:25">
      <c r="B1114" s="17"/>
      <c r="C1114" s="17"/>
      <c r="D1114" s="17"/>
      <c r="E1114" s="17"/>
      <c r="F1114" s="17"/>
      <c r="G1114" s="17"/>
      <c r="H1114" s="17"/>
      <c r="I1114" s="17"/>
      <c r="J1114" s="17"/>
      <c r="K1114" s="17"/>
      <c r="L1114" s="17"/>
      <c r="M1114" s="17"/>
      <c r="N1114" s="17"/>
      <c r="O1114" s="17"/>
      <c r="P1114" s="17"/>
      <c r="Q1114" s="17"/>
      <c r="R1114" s="17"/>
      <c r="S1114" s="17"/>
      <c r="T1114" s="17"/>
      <c r="U1114" s="17"/>
      <c r="V1114" s="17"/>
      <c r="W1114" s="17"/>
      <c r="X1114" s="17"/>
      <c r="Y1114" s="17"/>
    </row>
    <row r="1115" spans="2:25">
      <c r="B1115" s="17"/>
      <c r="C1115" s="17"/>
      <c r="D1115" s="17"/>
      <c r="E1115" s="17"/>
      <c r="F1115" s="17"/>
      <c r="G1115" s="17"/>
      <c r="H1115" s="17"/>
      <c r="I1115" s="17"/>
      <c r="J1115" s="17"/>
      <c r="K1115" s="17"/>
      <c r="L1115" s="17"/>
      <c r="M1115" s="17"/>
      <c r="N1115" s="17"/>
      <c r="O1115" s="17"/>
      <c r="P1115" s="17"/>
      <c r="Q1115" s="17"/>
      <c r="R1115" s="17"/>
      <c r="S1115" s="17"/>
      <c r="T1115" s="17"/>
      <c r="U1115" s="17"/>
      <c r="V1115" s="17"/>
      <c r="W1115" s="17"/>
      <c r="X1115" s="17"/>
      <c r="Y1115" s="17"/>
    </row>
    <row r="1116" spans="2:25">
      <c r="B1116" s="17"/>
      <c r="C1116" s="17"/>
      <c r="D1116" s="17"/>
      <c r="E1116" s="17"/>
      <c r="F1116" s="17"/>
      <c r="G1116" s="17"/>
      <c r="H1116" s="17"/>
      <c r="I1116" s="17"/>
      <c r="J1116" s="17"/>
      <c r="K1116" s="17"/>
      <c r="L1116" s="17"/>
      <c r="M1116" s="17"/>
      <c r="N1116" s="17"/>
      <c r="O1116" s="17"/>
      <c r="P1116" s="17"/>
      <c r="Q1116" s="17"/>
      <c r="R1116" s="17"/>
      <c r="S1116" s="17"/>
      <c r="T1116" s="17"/>
      <c r="U1116" s="17"/>
      <c r="V1116" s="17"/>
      <c r="W1116" s="17"/>
      <c r="X1116" s="17"/>
      <c r="Y1116" s="17"/>
    </row>
    <row r="1117" spans="2:25">
      <c r="B1117" s="17"/>
      <c r="C1117" s="17"/>
      <c r="D1117" s="17"/>
      <c r="E1117" s="17"/>
      <c r="F1117" s="17"/>
      <c r="G1117" s="17"/>
      <c r="H1117" s="17"/>
      <c r="I1117" s="17"/>
      <c r="J1117" s="17"/>
      <c r="K1117" s="17"/>
      <c r="L1117" s="17"/>
      <c r="M1117" s="17"/>
      <c r="N1117" s="17"/>
      <c r="O1117" s="17"/>
      <c r="P1117" s="17"/>
      <c r="Q1117" s="17"/>
      <c r="R1117" s="17"/>
      <c r="S1117" s="17"/>
      <c r="T1117" s="17"/>
      <c r="U1117" s="17"/>
      <c r="V1117" s="17"/>
      <c r="W1117" s="17"/>
      <c r="X1117" s="17"/>
      <c r="Y1117" s="17"/>
    </row>
    <row r="1118" spans="2:25">
      <c r="B1118" s="17"/>
      <c r="C1118" s="17"/>
      <c r="D1118" s="17"/>
      <c r="E1118" s="17"/>
      <c r="F1118" s="17"/>
      <c r="G1118" s="17"/>
      <c r="H1118" s="17"/>
      <c r="I1118" s="17"/>
      <c r="J1118" s="17"/>
      <c r="K1118" s="17"/>
      <c r="L1118" s="17"/>
      <c r="M1118" s="17"/>
      <c r="N1118" s="17"/>
      <c r="O1118" s="17"/>
      <c r="P1118" s="17"/>
      <c r="Q1118" s="17"/>
      <c r="R1118" s="17"/>
      <c r="S1118" s="17"/>
      <c r="T1118" s="17"/>
      <c r="U1118" s="17"/>
      <c r="V1118" s="17"/>
      <c r="W1118" s="17"/>
      <c r="X1118" s="17"/>
      <c r="Y1118" s="17"/>
    </row>
    <row r="1119" spans="2:25">
      <c r="B1119" s="17"/>
      <c r="C1119" s="17"/>
      <c r="D1119" s="17"/>
      <c r="E1119" s="17"/>
      <c r="F1119" s="17"/>
      <c r="G1119" s="17"/>
      <c r="H1119" s="17"/>
      <c r="I1119" s="17"/>
      <c r="J1119" s="17"/>
      <c r="K1119" s="17"/>
      <c r="L1119" s="17"/>
      <c r="M1119" s="17"/>
      <c r="N1119" s="17"/>
      <c r="O1119" s="17"/>
      <c r="P1119" s="17"/>
      <c r="Q1119" s="17"/>
      <c r="R1119" s="17"/>
      <c r="S1119" s="17"/>
      <c r="T1119" s="17"/>
      <c r="U1119" s="17"/>
      <c r="V1119" s="17"/>
      <c r="W1119" s="17"/>
      <c r="X1119" s="17"/>
      <c r="Y1119" s="17"/>
    </row>
    <row r="1120" spans="2:25">
      <c r="B1120" s="17"/>
      <c r="C1120" s="17"/>
      <c r="D1120" s="17"/>
      <c r="E1120" s="17"/>
      <c r="F1120" s="17"/>
      <c r="G1120" s="17"/>
      <c r="H1120" s="17"/>
      <c r="I1120" s="17"/>
      <c r="J1120" s="17"/>
      <c r="K1120" s="17"/>
      <c r="L1120" s="17"/>
      <c r="M1120" s="17"/>
      <c r="N1120" s="17"/>
      <c r="O1120" s="17"/>
      <c r="P1120" s="17"/>
      <c r="Q1120" s="17"/>
      <c r="R1120" s="17"/>
      <c r="S1120" s="17"/>
      <c r="T1120" s="17"/>
      <c r="U1120" s="17"/>
      <c r="V1120" s="17"/>
      <c r="W1120" s="17"/>
      <c r="X1120" s="17"/>
      <c r="Y1120" s="17"/>
    </row>
    <row r="1121" spans="2:25">
      <c r="B1121" s="17"/>
      <c r="C1121" s="17"/>
      <c r="D1121" s="17"/>
      <c r="E1121" s="17"/>
      <c r="F1121" s="17"/>
      <c r="G1121" s="17"/>
      <c r="H1121" s="17"/>
      <c r="I1121" s="17"/>
      <c r="J1121" s="17"/>
      <c r="K1121" s="17"/>
      <c r="L1121" s="17"/>
      <c r="M1121" s="17"/>
      <c r="N1121" s="17"/>
      <c r="O1121" s="17"/>
      <c r="P1121" s="17"/>
      <c r="Q1121" s="17"/>
      <c r="R1121" s="17"/>
      <c r="S1121" s="17"/>
      <c r="T1121" s="17"/>
      <c r="U1121" s="17"/>
      <c r="V1121" s="17"/>
      <c r="W1121" s="17"/>
      <c r="X1121" s="17"/>
      <c r="Y1121" s="17"/>
    </row>
    <row r="1122" spans="2:25">
      <c r="B1122" s="17"/>
      <c r="C1122" s="17"/>
      <c r="D1122" s="17"/>
      <c r="E1122" s="17"/>
      <c r="F1122" s="17"/>
      <c r="G1122" s="17"/>
      <c r="H1122" s="17"/>
      <c r="I1122" s="17"/>
      <c r="J1122" s="17"/>
      <c r="K1122" s="17"/>
      <c r="L1122" s="17"/>
      <c r="M1122" s="17"/>
      <c r="N1122" s="17"/>
      <c r="O1122" s="17"/>
      <c r="P1122" s="17"/>
      <c r="Q1122" s="17"/>
      <c r="R1122" s="17"/>
      <c r="S1122" s="17"/>
      <c r="T1122" s="17"/>
      <c r="U1122" s="17"/>
      <c r="V1122" s="17"/>
      <c r="W1122" s="17"/>
      <c r="X1122" s="17"/>
      <c r="Y1122" s="17"/>
    </row>
    <row r="1123" spans="2:25">
      <c r="B1123" s="17"/>
      <c r="C1123" s="17"/>
      <c r="D1123" s="17"/>
      <c r="E1123" s="17"/>
      <c r="F1123" s="17"/>
      <c r="G1123" s="17"/>
      <c r="H1123" s="17"/>
      <c r="I1123" s="17"/>
      <c r="J1123" s="17"/>
      <c r="K1123" s="17"/>
      <c r="L1123" s="17"/>
      <c r="M1123" s="17"/>
      <c r="N1123" s="17"/>
      <c r="O1123" s="17"/>
      <c r="P1123" s="17"/>
      <c r="Q1123" s="17"/>
      <c r="R1123" s="17"/>
      <c r="S1123" s="17"/>
      <c r="T1123" s="17"/>
      <c r="U1123" s="17"/>
      <c r="V1123" s="17"/>
      <c r="W1123" s="17"/>
      <c r="X1123" s="17"/>
      <c r="Y1123" s="17"/>
    </row>
    <row r="1124" spans="2:25">
      <c r="B1124" s="17"/>
      <c r="C1124" s="17"/>
      <c r="D1124" s="17"/>
      <c r="E1124" s="17"/>
      <c r="F1124" s="17"/>
      <c r="G1124" s="17"/>
      <c r="H1124" s="17"/>
      <c r="I1124" s="17"/>
      <c r="J1124" s="17"/>
      <c r="K1124" s="17"/>
      <c r="L1124" s="17"/>
      <c r="M1124" s="17"/>
      <c r="N1124" s="17"/>
      <c r="O1124" s="17"/>
      <c r="P1124" s="17"/>
      <c r="Q1124" s="17"/>
      <c r="R1124" s="17"/>
      <c r="S1124" s="17"/>
      <c r="T1124" s="17"/>
      <c r="U1124" s="17"/>
      <c r="V1124" s="17"/>
      <c r="W1124" s="17"/>
      <c r="X1124" s="17"/>
      <c r="Y1124" s="17"/>
    </row>
    <row r="1125" spans="2:25">
      <c r="B1125" s="17"/>
      <c r="C1125" s="17"/>
      <c r="D1125" s="17"/>
      <c r="E1125" s="17"/>
      <c r="F1125" s="17"/>
      <c r="G1125" s="17"/>
      <c r="H1125" s="17"/>
      <c r="I1125" s="17"/>
      <c r="J1125" s="17"/>
      <c r="K1125" s="17"/>
      <c r="L1125" s="17"/>
      <c r="M1125" s="17"/>
      <c r="N1125" s="17"/>
      <c r="O1125" s="17"/>
      <c r="P1125" s="17"/>
      <c r="Q1125" s="17"/>
      <c r="R1125" s="17"/>
      <c r="S1125" s="17"/>
      <c r="T1125" s="17"/>
      <c r="U1125" s="17"/>
      <c r="V1125" s="17"/>
      <c r="W1125" s="17"/>
      <c r="X1125" s="17"/>
      <c r="Y1125" s="17"/>
    </row>
    <row r="1126" spans="2:25">
      <c r="B1126" s="17"/>
      <c r="C1126" s="17"/>
      <c r="D1126" s="17"/>
      <c r="E1126" s="17"/>
      <c r="F1126" s="17"/>
      <c r="G1126" s="17"/>
      <c r="H1126" s="17"/>
      <c r="I1126" s="17"/>
      <c r="J1126" s="17"/>
      <c r="K1126" s="17"/>
      <c r="L1126" s="17"/>
      <c r="M1126" s="17"/>
      <c r="N1126" s="17"/>
      <c r="O1126" s="17"/>
      <c r="P1126" s="17"/>
      <c r="Q1126" s="17"/>
      <c r="R1126" s="17"/>
      <c r="S1126" s="17"/>
      <c r="T1126" s="17"/>
      <c r="U1126" s="17"/>
      <c r="V1126" s="17"/>
      <c r="W1126" s="17"/>
      <c r="X1126" s="17"/>
      <c r="Y1126" s="17"/>
    </row>
    <row r="1127" spans="2:25">
      <c r="B1127" s="17"/>
      <c r="C1127" s="17"/>
      <c r="D1127" s="17"/>
      <c r="E1127" s="17"/>
      <c r="F1127" s="17"/>
      <c r="G1127" s="17"/>
      <c r="H1127" s="17"/>
      <c r="I1127" s="17"/>
      <c r="J1127" s="17"/>
      <c r="K1127" s="17"/>
      <c r="L1127" s="17"/>
      <c r="M1127" s="17"/>
      <c r="N1127" s="17"/>
      <c r="O1127" s="17"/>
      <c r="P1127" s="17"/>
      <c r="Q1127" s="17"/>
      <c r="R1127" s="17"/>
      <c r="S1127" s="17"/>
      <c r="T1127" s="17"/>
      <c r="U1127" s="17"/>
      <c r="V1127" s="17"/>
      <c r="W1127" s="17"/>
      <c r="X1127" s="17"/>
      <c r="Y1127" s="17"/>
    </row>
    <row r="1128" spans="2:25">
      <c r="B1128" s="17"/>
      <c r="C1128" s="17"/>
      <c r="D1128" s="17"/>
      <c r="E1128" s="17"/>
      <c r="F1128" s="17"/>
      <c r="G1128" s="17"/>
      <c r="H1128" s="17"/>
      <c r="I1128" s="17"/>
      <c r="J1128" s="17"/>
      <c r="K1128" s="17"/>
      <c r="L1128" s="17"/>
      <c r="M1128" s="17"/>
      <c r="N1128" s="17"/>
      <c r="O1128" s="17"/>
      <c r="P1128" s="17"/>
      <c r="Q1128" s="17"/>
      <c r="R1128" s="17"/>
      <c r="S1128" s="17"/>
      <c r="T1128" s="17"/>
      <c r="U1128" s="17"/>
      <c r="V1128" s="17"/>
      <c r="W1128" s="17"/>
      <c r="X1128" s="17"/>
      <c r="Y1128" s="17"/>
    </row>
    <row r="1129" spans="2:25">
      <c r="B1129" s="17"/>
      <c r="C1129" s="17"/>
      <c r="D1129" s="17"/>
      <c r="E1129" s="17"/>
      <c r="F1129" s="17"/>
      <c r="G1129" s="17"/>
      <c r="H1129" s="17"/>
      <c r="I1129" s="17"/>
      <c r="J1129" s="17"/>
      <c r="K1129" s="17"/>
      <c r="L1129" s="17"/>
      <c r="M1129" s="17"/>
      <c r="N1129" s="17"/>
      <c r="O1129" s="17"/>
      <c r="P1129" s="17"/>
      <c r="Q1129" s="17"/>
      <c r="R1129" s="17"/>
      <c r="S1129" s="17"/>
      <c r="T1129" s="17"/>
      <c r="U1129" s="17"/>
      <c r="V1129" s="17"/>
      <c r="W1129" s="17"/>
      <c r="X1129" s="17"/>
      <c r="Y1129" s="17"/>
    </row>
    <row r="1130" spans="2:25">
      <c r="B1130" s="17"/>
      <c r="C1130" s="17"/>
      <c r="D1130" s="17"/>
      <c r="E1130" s="17"/>
      <c r="F1130" s="17"/>
      <c r="G1130" s="17"/>
      <c r="H1130" s="17"/>
      <c r="I1130" s="17"/>
      <c r="J1130" s="17"/>
      <c r="K1130" s="17"/>
      <c r="L1130" s="17"/>
      <c r="M1130" s="17"/>
      <c r="N1130" s="17"/>
      <c r="O1130" s="17"/>
      <c r="P1130" s="17"/>
      <c r="Q1130" s="17"/>
      <c r="R1130" s="17"/>
      <c r="S1130" s="17"/>
      <c r="T1130" s="17"/>
      <c r="U1130" s="17"/>
      <c r="V1130" s="17"/>
      <c r="W1130" s="17"/>
      <c r="X1130" s="17"/>
      <c r="Y1130" s="17"/>
    </row>
    <row r="1131" spans="2:25">
      <c r="B1131" s="17"/>
      <c r="C1131" s="17"/>
      <c r="D1131" s="17"/>
      <c r="E1131" s="17"/>
      <c r="F1131" s="17"/>
      <c r="G1131" s="17"/>
      <c r="H1131" s="17"/>
      <c r="I1131" s="17"/>
      <c r="J1131" s="17"/>
      <c r="K1131" s="17"/>
      <c r="L1131" s="17"/>
      <c r="M1131" s="17"/>
      <c r="N1131" s="17"/>
      <c r="O1131" s="17"/>
      <c r="P1131" s="17"/>
      <c r="Q1131" s="17"/>
      <c r="R1131" s="17"/>
      <c r="S1131" s="17"/>
      <c r="T1131" s="17"/>
      <c r="U1131" s="17"/>
      <c r="V1131" s="17"/>
      <c r="W1131" s="17"/>
      <c r="X1131" s="17"/>
      <c r="Y1131" s="17"/>
    </row>
    <row r="1132" spans="2:25">
      <c r="B1132" s="17"/>
      <c r="C1132" s="17"/>
      <c r="D1132" s="17"/>
      <c r="E1132" s="17"/>
      <c r="F1132" s="17"/>
      <c r="G1132" s="17"/>
      <c r="H1132" s="17"/>
      <c r="I1132" s="17"/>
      <c r="J1132" s="17"/>
      <c r="K1132" s="17"/>
      <c r="L1132" s="17"/>
      <c r="M1132" s="17"/>
      <c r="N1132" s="17"/>
      <c r="O1132" s="17"/>
      <c r="P1132" s="17"/>
      <c r="Q1132" s="17"/>
      <c r="R1132" s="17"/>
      <c r="S1132" s="17"/>
      <c r="T1132" s="17"/>
      <c r="U1132" s="17"/>
      <c r="V1132" s="17"/>
      <c r="W1132" s="17"/>
      <c r="X1132" s="17"/>
      <c r="Y1132" s="17"/>
    </row>
    <row r="1133" spans="2:25">
      <c r="B1133" s="17"/>
      <c r="C1133" s="17"/>
      <c r="D1133" s="17"/>
      <c r="E1133" s="17"/>
      <c r="F1133" s="17"/>
      <c r="G1133" s="17"/>
      <c r="H1133" s="17"/>
      <c r="I1133" s="17"/>
      <c r="J1133" s="17"/>
      <c r="K1133" s="17"/>
      <c r="L1133" s="17"/>
      <c r="M1133" s="17"/>
      <c r="N1133" s="17"/>
      <c r="O1133" s="17"/>
      <c r="P1133" s="17"/>
      <c r="Q1133" s="17"/>
      <c r="R1133" s="17"/>
      <c r="S1133" s="17"/>
      <c r="T1133" s="17"/>
      <c r="U1133" s="17"/>
      <c r="V1133" s="17"/>
      <c r="W1133" s="17"/>
      <c r="X1133" s="17"/>
      <c r="Y1133" s="17"/>
    </row>
    <row r="1134" spans="2:25">
      <c r="B1134" s="17"/>
      <c r="C1134" s="17"/>
      <c r="D1134" s="17"/>
      <c r="E1134" s="17"/>
      <c r="F1134" s="17"/>
      <c r="G1134" s="17"/>
      <c r="H1134" s="17"/>
      <c r="I1134" s="17"/>
      <c r="J1134" s="17"/>
      <c r="K1134" s="17"/>
      <c r="L1134" s="17"/>
      <c r="M1134" s="17"/>
      <c r="N1134" s="17"/>
      <c r="O1134" s="17"/>
      <c r="P1134" s="17"/>
      <c r="Q1134" s="17"/>
      <c r="R1134" s="17"/>
      <c r="S1134" s="17"/>
      <c r="T1134" s="17"/>
      <c r="U1134" s="17"/>
      <c r="V1134" s="17"/>
      <c r="W1134" s="17"/>
      <c r="X1134" s="17"/>
      <c r="Y1134" s="17"/>
    </row>
    <row r="1135" spans="2:25">
      <c r="B1135" s="17"/>
      <c r="C1135" s="17"/>
      <c r="D1135" s="17"/>
      <c r="E1135" s="17"/>
      <c r="F1135" s="17"/>
      <c r="G1135" s="17"/>
      <c r="H1135" s="17"/>
      <c r="I1135" s="17"/>
      <c r="J1135" s="17"/>
      <c r="K1135" s="17"/>
      <c r="L1135" s="17"/>
      <c r="M1135" s="17"/>
      <c r="N1135" s="17"/>
      <c r="O1135" s="17"/>
      <c r="P1135" s="17"/>
      <c r="Q1135" s="17"/>
      <c r="R1135" s="17"/>
      <c r="S1135" s="17"/>
      <c r="T1135" s="17"/>
      <c r="U1135" s="17"/>
      <c r="V1135" s="17"/>
      <c r="W1135" s="17"/>
      <c r="X1135" s="17"/>
      <c r="Y1135" s="17"/>
    </row>
    <row r="1136" spans="2:25">
      <c r="B1136" s="17"/>
      <c r="C1136" s="17"/>
      <c r="D1136" s="17"/>
      <c r="E1136" s="17"/>
      <c r="F1136" s="17"/>
      <c r="G1136" s="17"/>
      <c r="H1136" s="17"/>
      <c r="I1136" s="17"/>
      <c r="J1136" s="17"/>
      <c r="K1136" s="17"/>
      <c r="L1136" s="17"/>
      <c r="M1136" s="17"/>
      <c r="N1136" s="17"/>
      <c r="O1136" s="17"/>
      <c r="P1136" s="17"/>
      <c r="Q1136" s="17"/>
      <c r="R1136" s="17"/>
      <c r="S1136" s="17"/>
      <c r="T1136" s="17"/>
      <c r="U1136" s="17"/>
      <c r="V1136" s="17"/>
      <c r="W1136" s="17"/>
      <c r="X1136" s="17"/>
      <c r="Y1136" s="17"/>
    </row>
    <row r="1137" spans="2:25">
      <c r="B1137" s="17"/>
      <c r="C1137" s="17"/>
      <c r="D1137" s="17"/>
      <c r="E1137" s="17"/>
      <c r="F1137" s="17"/>
      <c r="G1137" s="17"/>
      <c r="H1137" s="17"/>
      <c r="I1137" s="17"/>
      <c r="J1137" s="17"/>
      <c r="K1137" s="17"/>
      <c r="L1137" s="17"/>
      <c r="M1137" s="17"/>
      <c r="N1137" s="17"/>
      <c r="O1137" s="17"/>
      <c r="P1137" s="17"/>
      <c r="Q1137" s="17"/>
      <c r="R1137" s="17"/>
      <c r="S1137" s="17"/>
      <c r="T1137" s="17"/>
      <c r="U1137" s="17"/>
      <c r="V1137" s="17"/>
      <c r="W1137" s="17"/>
      <c r="X1137" s="17"/>
      <c r="Y1137" s="17"/>
    </row>
    <row r="1138" spans="2:25">
      <c r="B1138" s="17"/>
      <c r="C1138" s="17"/>
      <c r="D1138" s="17"/>
      <c r="E1138" s="17"/>
      <c r="F1138" s="17"/>
      <c r="G1138" s="17"/>
      <c r="H1138" s="17"/>
      <c r="I1138" s="17"/>
      <c r="J1138" s="17"/>
      <c r="K1138" s="17"/>
      <c r="L1138" s="17"/>
      <c r="M1138" s="17"/>
      <c r="N1138" s="17"/>
      <c r="O1138" s="17"/>
      <c r="P1138" s="17"/>
      <c r="Q1138" s="17"/>
      <c r="R1138" s="17"/>
      <c r="S1138" s="17"/>
      <c r="T1138" s="17"/>
      <c r="U1138" s="17"/>
      <c r="V1138" s="17"/>
      <c r="W1138" s="17"/>
      <c r="X1138" s="17"/>
      <c r="Y1138" s="17"/>
    </row>
    <row r="1139" spans="2:25">
      <c r="B1139" s="17"/>
      <c r="C1139" s="17"/>
      <c r="D1139" s="17"/>
      <c r="E1139" s="17"/>
      <c r="F1139" s="17"/>
      <c r="G1139" s="17"/>
      <c r="H1139" s="17"/>
      <c r="I1139" s="17"/>
      <c r="J1139" s="17"/>
      <c r="K1139" s="17"/>
      <c r="L1139" s="17"/>
      <c r="M1139" s="17"/>
      <c r="N1139" s="17"/>
      <c r="O1139" s="17"/>
      <c r="P1139" s="17"/>
      <c r="Q1139" s="17"/>
      <c r="R1139" s="17"/>
      <c r="S1139" s="17"/>
      <c r="T1139" s="17"/>
      <c r="U1139" s="17"/>
      <c r="V1139" s="17"/>
      <c r="W1139" s="17"/>
      <c r="X1139" s="17"/>
      <c r="Y1139" s="17"/>
    </row>
    <row r="1140" spans="2:25">
      <c r="B1140" s="17"/>
      <c r="C1140" s="17"/>
      <c r="D1140" s="17"/>
      <c r="E1140" s="17"/>
      <c r="F1140" s="17"/>
      <c r="G1140" s="17"/>
      <c r="H1140" s="17"/>
      <c r="I1140" s="17"/>
      <c r="J1140" s="17"/>
      <c r="K1140" s="17"/>
      <c r="L1140" s="17"/>
      <c r="M1140" s="17"/>
      <c r="N1140" s="17"/>
      <c r="O1140" s="17"/>
      <c r="P1140" s="17"/>
      <c r="Q1140" s="17"/>
      <c r="R1140" s="17"/>
      <c r="S1140" s="17"/>
      <c r="T1140" s="17"/>
      <c r="U1140" s="17"/>
      <c r="V1140" s="17"/>
      <c r="W1140" s="17"/>
      <c r="X1140" s="17"/>
      <c r="Y1140" s="17"/>
    </row>
    <row r="1141" spans="2:25">
      <c r="B1141" s="17"/>
      <c r="C1141" s="17"/>
      <c r="D1141" s="17"/>
      <c r="E1141" s="17"/>
      <c r="F1141" s="17"/>
      <c r="G1141" s="17"/>
      <c r="H1141" s="17"/>
      <c r="I1141" s="17"/>
      <c r="J1141" s="17"/>
      <c r="K1141" s="17"/>
      <c r="L1141" s="17"/>
      <c r="M1141" s="17"/>
      <c r="N1141" s="17"/>
      <c r="O1141" s="17"/>
      <c r="P1141" s="17"/>
      <c r="Q1141" s="17"/>
      <c r="R1141" s="17"/>
      <c r="S1141" s="17"/>
      <c r="T1141" s="17"/>
      <c r="U1141" s="17"/>
      <c r="V1141" s="17"/>
      <c r="W1141" s="17"/>
      <c r="X1141" s="17"/>
      <c r="Y1141" s="17"/>
    </row>
    <row r="1142" spans="2:25">
      <c r="B1142" s="17"/>
      <c r="C1142" s="17"/>
      <c r="D1142" s="17"/>
      <c r="E1142" s="17"/>
      <c r="F1142" s="17"/>
      <c r="G1142" s="17"/>
      <c r="H1142" s="17"/>
      <c r="I1142" s="17"/>
      <c r="J1142" s="17"/>
      <c r="K1142" s="17"/>
      <c r="L1142" s="17"/>
      <c r="M1142" s="17"/>
      <c r="N1142" s="17"/>
      <c r="O1142" s="17"/>
      <c r="P1142" s="17"/>
      <c r="Q1142" s="17"/>
      <c r="R1142" s="17"/>
      <c r="S1142" s="17"/>
      <c r="T1142" s="17"/>
      <c r="U1142" s="17"/>
      <c r="V1142" s="17"/>
      <c r="W1142" s="17"/>
      <c r="X1142" s="17"/>
      <c r="Y1142" s="17"/>
    </row>
    <row r="1143" spans="2:25">
      <c r="B1143" s="17"/>
      <c r="C1143" s="17"/>
      <c r="D1143" s="17"/>
      <c r="E1143" s="17"/>
      <c r="F1143" s="17"/>
      <c r="G1143" s="17"/>
      <c r="H1143" s="17"/>
      <c r="I1143" s="17"/>
      <c r="J1143" s="17"/>
      <c r="K1143" s="17"/>
      <c r="L1143" s="17"/>
      <c r="M1143" s="17"/>
      <c r="N1143" s="17"/>
      <c r="O1143" s="17"/>
      <c r="P1143" s="17"/>
      <c r="Q1143" s="17"/>
      <c r="R1143" s="17"/>
      <c r="S1143" s="17"/>
      <c r="T1143" s="17"/>
      <c r="U1143" s="17"/>
      <c r="V1143" s="17"/>
      <c r="W1143" s="17"/>
      <c r="X1143" s="17"/>
      <c r="Y1143" s="17"/>
    </row>
    <row r="1144" spans="2:25">
      <c r="B1144" s="17"/>
      <c r="C1144" s="17"/>
      <c r="D1144" s="17"/>
      <c r="E1144" s="17"/>
      <c r="F1144" s="17"/>
      <c r="G1144" s="17"/>
      <c r="H1144" s="17"/>
      <c r="I1144" s="17"/>
      <c r="J1144" s="17"/>
      <c r="K1144" s="17"/>
      <c r="L1144" s="17"/>
      <c r="M1144" s="17"/>
      <c r="N1144" s="17"/>
      <c r="O1144" s="17"/>
      <c r="P1144" s="17"/>
      <c r="Q1144" s="17"/>
      <c r="R1144" s="17"/>
      <c r="S1144" s="17"/>
      <c r="T1144" s="17"/>
      <c r="U1144" s="17"/>
      <c r="V1144" s="17"/>
      <c r="W1144" s="17"/>
      <c r="X1144" s="17"/>
      <c r="Y1144" s="17"/>
    </row>
    <row r="1145" spans="2:25">
      <c r="B1145" s="17"/>
      <c r="C1145" s="17"/>
      <c r="D1145" s="17"/>
      <c r="E1145" s="17"/>
      <c r="F1145" s="17"/>
      <c r="G1145" s="17"/>
      <c r="H1145" s="17"/>
      <c r="I1145" s="17"/>
      <c r="J1145" s="17"/>
      <c r="K1145" s="17"/>
      <c r="L1145" s="17"/>
      <c r="M1145" s="17"/>
      <c r="N1145" s="17"/>
      <c r="O1145" s="17"/>
      <c r="P1145" s="17"/>
      <c r="Q1145" s="17"/>
      <c r="R1145" s="17"/>
      <c r="S1145" s="17"/>
      <c r="T1145" s="17"/>
      <c r="U1145" s="17"/>
      <c r="V1145" s="17"/>
      <c r="W1145" s="17"/>
      <c r="X1145" s="17"/>
      <c r="Y1145" s="17"/>
    </row>
    <row r="1146" spans="2:25">
      <c r="B1146" s="17"/>
      <c r="C1146" s="17"/>
      <c r="D1146" s="17"/>
      <c r="E1146" s="17"/>
      <c r="F1146" s="17"/>
      <c r="G1146" s="17"/>
      <c r="H1146" s="17"/>
      <c r="I1146" s="17"/>
      <c r="J1146" s="17"/>
      <c r="K1146" s="17"/>
      <c r="L1146" s="17"/>
      <c r="M1146" s="17"/>
      <c r="N1146" s="17"/>
      <c r="O1146" s="17"/>
      <c r="P1146" s="17"/>
      <c r="Q1146" s="17"/>
      <c r="R1146" s="17"/>
      <c r="S1146" s="17"/>
      <c r="T1146" s="17"/>
      <c r="U1146" s="17"/>
      <c r="V1146" s="17"/>
      <c r="W1146" s="17"/>
      <c r="X1146" s="17"/>
      <c r="Y1146" s="17"/>
    </row>
    <row r="1147" spans="2:25">
      <c r="B1147" s="17"/>
      <c r="C1147" s="17"/>
      <c r="D1147" s="17"/>
      <c r="E1147" s="17"/>
      <c r="F1147" s="17"/>
      <c r="G1147" s="17"/>
      <c r="H1147" s="17"/>
      <c r="I1147" s="17"/>
      <c r="J1147" s="17"/>
      <c r="K1147" s="17"/>
      <c r="L1147" s="17"/>
      <c r="M1147" s="17"/>
      <c r="N1147" s="17"/>
      <c r="O1147" s="17"/>
      <c r="P1147" s="17"/>
      <c r="Q1147" s="17"/>
      <c r="R1147" s="17"/>
      <c r="S1147" s="17"/>
      <c r="T1147" s="17"/>
      <c r="U1147" s="17"/>
      <c r="V1147" s="17"/>
      <c r="W1147" s="17"/>
      <c r="X1147" s="17"/>
      <c r="Y1147" s="17"/>
    </row>
    <row r="1148" spans="2:25">
      <c r="B1148" s="17"/>
      <c r="C1148" s="17"/>
      <c r="D1148" s="17"/>
      <c r="E1148" s="17"/>
      <c r="F1148" s="17"/>
      <c r="G1148" s="17"/>
      <c r="H1148" s="17"/>
      <c r="I1148" s="17"/>
      <c r="J1148" s="17"/>
      <c r="K1148" s="17"/>
      <c r="L1148" s="17"/>
      <c r="M1148" s="17"/>
      <c r="N1148" s="17"/>
      <c r="O1148" s="17"/>
      <c r="P1148" s="17"/>
      <c r="Q1148" s="17"/>
      <c r="R1148" s="17"/>
      <c r="S1148" s="17"/>
      <c r="T1148" s="17"/>
      <c r="U1148" s="17"/>
      <c r="V1148" s="17"/>
      <c r="W1148" s="17"/>
      <c r="X1148" s="17"/>
      <c r="Y1148" s="17"/>
    </row>
    <row r="1149" spans="2:25">
      <c r="B1149" s="17"/>
      <c r="C1149" s="17"/>
      <c r="D1149" s="17"/>
      <c r="E1149" s="17"/>
      <c r="F1149" s="17"/>
      <c r="G1149" s="17"/>
      <c r="H1149" s="17"/>
      <c r="I1149" s="17"/>
      <c r="J1149" s="17"/>
      <c r="K1149" s="17"/>
      <c r="L1149" s="17"/>
      <c r="M1149" s="17"/>
      <c r="N1149" s="17"/>
      <c r="O1149" s="17"/>
      <c r="P1149" s="17"/>
      <c r="Q1149" s="17"/>
      <c r="R1149" s="17"/>
      <c r="S1149" s="17"/>
      <c r="T1149" s="17"/>
      <c r="U1149" s="17"/>
      <c r="V1149" s="17"/>
      <c r="W1149" s="17"/>
      <c r="X1149" s="17"/>
      <c r="Y1149" s="17"/>
    </row>
    <row r="1150" spans="2:25">
      <c r="B1150" s="17"/>
      <c r="C1150" s="17"/>
      <c r="D1150" s="17"/>
      <c r="E1150" s="17"/>
      <c r="F1150" s="17"/>
      <c r="G1150" s="17"/>
      <c r="H1150" s="17"/>
      <c r="I1150" s="17"/>
      <c r="J1150" s="17"/>
      <c r="K1150" s="17"/>
      <c r="L1150" s="17"/>
      <c r="M1150" s="17"/>
      <c r="N1150" s="17"/>
      <c r="O1150" s="17"/>
      <c r="P1150" s="17"/>
      <c r="Q1150" s="17"/>
      <c r="R1150" s="17"/>
      <c r="S1150" s="17"/>
      <c r="T1150" s="17"/>
      <c r="U1150" s="17"/>
      <c r="V1150" s="17"/>
      <c r="W1150" s="17"/>
      <c r="X1150" s="17"/>
      <c r="Y1150" s="17"/>
    </row>
    <row r="1151" spans="2:25">
      <c r="B1151" s="17"/>
      <c r="C1151" s="17"/>
      <c r="D1151" s="17"/>
      <c r="E1151" s="17"/>
      <c r="F1151" s="17"/>
      <c r="G1151" s="17"/>
      <c r="H1151" s="17"/>
      <c r="I1151" s="17"/>
      <c r="J1151" s="17"/>
      <c r="K1151" s="17"/>
      <c r="L1151" s="17"/>
      <c r="M1151" s="17"/>
      <c r="N1151" s="17"/>
      <c r="O1151" s="17"/>
      <c r="P1151" s="17"/>
      <c r="Q1151" s="17"/>
      <c r="R1151" s="17"/>
      <c r="S1151" s="17"/>
      <c r="T1151" s="17"/>
      <c r="U1151" s="17"/>
      <c r="V1151" s="17"/>
      <c r="W1151" s="17"/>
      <c r="X1151" s="17"/>
      <c r="Y1151" s="17"/>
    </row>
    <row r="1152" spans="2:25">
      <c r="B1152" s="17"/>
      <c r="C1152" s="17"/>
      <c r="D1152" s="17"/>
      <c r="E1152" s="17"/>
      <c r="F1152" s="17"/>
      <c r="G1152" s="17"/>
      <c r="H1152" s="17"/>
      <c r="I1152" s="17"/>
      <c r="J1152" s="17"/>
      <c r="K1152" s="17"/>
      <c r="L1152" s="17"/>
      <c r="M1152" s="17"/>
      <c r="N1152" s="17"/>
      <c r="O1152" s="17"/>
      <c r="P1152" s="17"/>
      <c r="Q1152" s="17"/>
      <c r="R1152" s="17"/>
      <c r="S1152" s="17"/>
      <c r="T1152" s="17"/>
      <c r="U1152" s="17"/>
      <c r="V1152" s="17"/>
      <c r="W1152" s="17"/>
      <c r="X1152" s="17"/>
      <c r="Y1152" s="17"/>
    </row>
    <row r="1153" spans="2:25">
      <c r="B1153" s="17"/>
      <c r="C1153" s="17"/>
      <c r="D1153" s="17"/>
      <c r="E1153" s="17"/>
      <c r="F1153" s="17"/>
      <c r="G1153" s="17"/>
      <c r="H1153" s="17"/>
      <c r="I1153" s="17"/>
      <c r="J1153" s="17"/>
      <c r="K1153" s="17"/>
      <c r="L1153" s="17"/>
      <c r="M1153" s="17"/>
      <c r="N1153" s="17"/>
      <c r="O1153" s="17"/>
      <c r="P1153" s="17"/>
      <c r="Q1153" s="17"/>
      <c r="R1153" s="17"/>
      <c r="S1153" s="17"/>
      <c r="T1153" s="17"/>
      <c r="U1153" s="17"/>
      <c r="V1153" s="17"/>
      <c r="W1153" s="17"/>
      <c r="X1153" s="17"/>
      <c r="Y1153" s="17"/>
    </row>
    <row r="1154" spans="2:25">
      <c r="B1154" s="17"/>
      <c r="C1154" s="17"/>
      <c r="D1154" s="17"/>
      <c r="E1154" s="17"/>
      <c r="F1154" s="17"/>
      <c r="G1154" s="17"/>
      <c r="H1154" s="17"/>
      <c r="I1154" s="17"/>
      <c r="J1154" s="17"/>
      <c r="K1154" s="17"/>
      <c r="L1154" s="17"/>
      <c r="M1154" s="17"/>
      <c r="N1154" s="17"/>
      <c r="O1154" s="17"/>
      <c r="P1154" s="17"/>
      <c r="Q1154" s="17"/>
      <c r="R1154" s="17"/>
      <c r="S1154" s="17"/>
      <c r="T1154" s="17"/>
      <c r="U1154" s="17"/>
      <c r="V1154" s="17"/>
      <c r="W1154" s="17"/>
      <c r="X1154" s="17"/>
      <c r="Y1154" s="17"/>
    </row>
    <row r="1155" spans="2:25">
      <c r="B1155" s="17"/>
      <c r="C1155" s="17"/>
      <c r="D1155" s="17"/>
      <c r="E1155" s="17"/>
      <c r="F1155" s="17"/>
      <c r="G1155" s="17"/>
      <c r="H1155" s="17"/>
      <c r="I1155" s="17"/>
      <c r="J1155" s="17"/>
      <c r="K1155" s="17"/>
      <c r="L1155" s="17"/>
      <c r="M1155" s="17"/>
      <c r="N1155" s="17"/>
      <c r="O1155" s="17"/>
      <c r="P1155" s="17"/>
      <c r="Q1155" s="17"/>
      <c r="R1155" s="17"/>
      <c r="S1155" s="17"/>
      <c r="T1155" s="17"/>
      <c r="U1155" s="17"/>
      <c r="V1155" s="17"/>
      <c r="W1155" s="17"/>
      <c r="X1155" s="17"/>
      <c r="Y1155" s="17"/>
    </row>
    <row r="1156" spans="2:25">
      <c r="B1156" s="17"/>
      <c r="C1156" s="17"/>
      <c r="D1156" s="17"/>
      <c r="E1156" s="17"/>
      <c r="F1156" s="17"/>
      <c r="G1156" s="17"/>
      <c r="H1156" s="17"/>
      <c r="I1156" s="17"/>
      <c r="J1156" s="17"/>
      <c r="K1156" s="17"/>
      <c r="L1156" s="17"/>
      <c r="M1156" s="17"/>
      <c r="N1156" s="17"/>
      <c r="O1156" s="17"/>
      <c r="P1156" s="17"/>
      <c r="Q1156" s="17"/>
      <c r="R1156" s="17"/>
      <c r="S1156" s="17"/>
      <c r="T1156" s="17"/>
      <c r="U1156" s="17"/>
      <c r="V1156" s="17"/>
      <c r="W1156" s="17"/>
      <c r="X1156" s="17"/>
      <c r="Y1156" s="17"/>
    </row>
    <row r="1157" spans="2:25">
      <c r="B1157" s="17"/>
      <c r="C1157" s="17"/>
      <c r="D1157" s="17"/>
      <c r="E1157" s="17"/>
      <c r="F1157" s="17"/>
      <c r="G1157" s="17"/>
      <c r="H1157" s="17"/>
      <c r="I1157" s="17"/>
      <c r="J1157" s="17"/>
      <c r="K1157" s="17"/>
      <c r="L1157" s="17"/>
      <c r="M1157" s="17"/>
      <c r="N1157" s="17"/>
      <c r="O1157" s="17"/>
      <c r="P1157" s="17"/>
      <c r="Q1157" s="17"/>
      <c r="R1157" s="17"/>
      <c r="S1157" s="17"/>
      <c r="T1157" s="17"/>
      <c r="U1157" s="17"/>
      <c r="V1157" s="17"/>
      <c r="W1157" s="17"/>
      <c r="X1157" s="17"/>
      <c r="Y1157" s="17"/>
    </row>
    <row r="1158" spans="2:25">
      <c r="B1158" s="17"/>
      <c r="C1158" s="17"/>
      <c r="D1158" s="17"/>
      <c r="E1158" s="17"/>
      <c r="F1158" s="17"/>
      <c r="G1158" s="17"/>
      <c r="H1158" s="17"/>
      <c r="I1158" s="17"/>
      <c r="J1158" s="17"/>
      <c r="K1158" s="17"/>
      <c r="L1158" s="17"/>
      <c r="M1158" s="17"/>
      <c r="N1158" s="17"/>
      <c r="O1158" s="17"/>
      <c r="P1158" s="17"/>
      <c r="Q1158" s="17"/>
      <c r="R1158" s="17"/>
      <c r="S1158" s="17"/>
      <c r="T1158" s="17"/>
      <c r="U1158" s="17"/>
      <c r="V1158" s="17"/>
      <c r="W1158" s="17"/>
      <c r="X1158" s="17"/>
      <c r="Y1158" s="17"/>
    </row>
    <row r="1159" spans="2:25">
      <c r="B1159" s="17"/>
      <c r="C1159" s="17"/>
      <c r="D1159" s="17"/>
      <c r="E1159" s="17"/>
      <c r="F1159" s="17"/>
      <c r="G1159" s="17"/>
      <c r="H1159" s="17"/>
      <c r="I1159" s="17"/>
      <c r="J1159" s="17"/>
      <c r="K1159" s="17"/>
      <c r="L1159" s="17"/>
      <c r="M1159" s="17"/>
      <c r="N1159" s="17"/>
      <c r="O1159" s="17"/>
      <c r="P1159" s="17"/>
      <c r="Q1159" s="17"/>
      <c r="R1159" s="17"/>
      <c r="S1159" s="17"/>
      <c r="T1159" s="17"/>
      <c r="U1159" s="17"/>
      <c r="V1159" s="17"/>
      <c r="W1159" s="17"/>
      <c r="X1159" s="17"/>
      <c r="Y1159" s="17"/>
    </row>
    <row r="1160" spans="2:25">
      <c r="B1160" s="17"/>
      <c r="C1160" s="17"/>
      <c r="D1160" s="17"/>
      <c r="E1160" s="17"/>
      <c r="F1160" s="17"/>
      <c r="G1160" s="17"/>
      <c r="H1160" s="17"/>
      <c r="I1160" s="17"/>
      <c r="J1160" s="17"/>
      <c r="K1160" s="17"/>
      <c r="L1160" s="17"/>
      <c r="M1160" s="17"/>
      <c r="N1160" s="17"/>
      <c r="O1160" s="17"/>
      <c r="P1160" s="17"/>
      <c r="Q1160" s="17"/>
      <c r="R1160" s="17"/>
      <c r="S1160" s="17"/>
      <c r="T1160" s="17"/>
      <c r="U1160" s="17"/>
      <c r="V1160" s="17"/>
      <c r="W1160" s="17"/>
      <c r="X1160" s="17"/>
      <c r="Y1160" s="17"/>
    </row>
    <row r="1161" spans="2:25">
      <c r="B1161" s="17"/>
      <c r="C1161" s="17"/>
      <c r="D1161" s="17"/>
      <c r="E1161" s="17"/>
      <c r="F1161" s="17"/>
      <c r="G1161" s="17"/>
      <c r="H1161" s="17"/>
      <c r="I1161" s="17"/>
      <c r="J1161" s="17"/>
      <c r="K1161" s="17"/>
      <c r="L1161" s="17"/>
      <c r="M1161" s="17"/>
      <c r="N1161" s="17"/>
      <c r="O1161" s="17"/>
      <c r="P1161" s="17"/>
      <c r="Q1161" s="17"/>
      <c r="R1161" s="17"/>
      <c r="S1161" s="17"/>
      <c r="T1161" s="17"/>
      <c r="U1161" s="17"/>
      <c r="V1161" s="17"/>
      <c r="W1161" s="17"/>
      <c r="X1161" s="17"/>
      <c r="Y1161" s="17"/>
    </row>
    <row r="1162" spans="2:25">
      <c r="B1162" s="17"/>
      <c r="C1162" s="17"/>
      <c r="D1162" s="17"/>
      <c r="E1162" s="17"/>
      <c r="F1162" s="17"/>
      <c r="G1162" s="17"/>
      <c r="H1162" s="17"/>
      <c r="I1162" s="17"/>
      <c r="J1162" s="17"/>
      <c r="K1162" s="17"/>
      <c r="L1162" s="17"/>
      <c r="M1162" s="17"/>
      <c r="N1162" s="17"/>
      <c r="O1162" s="17"/>
      <c r="P1162" s="17"/>
      <c r="Q1162" s="17"/>
      <c r="R1162" s="17"/>
      <c r="S1162" s="17"/>
      <c r="T1162" s="17"/>
      <c r="U1162" s="17"/>
      <c r="V1162" s="17"/>
      <c r="W1162" s="17"/>
      <c r="X1162" s="17"/>
      <c r="Y1162" s="17"/>
    </row>
    <row r="1163" spans="2:25">
      <c r="B1163" s="17"/>
      <c r="C1163" s="17"/>
      <c r="D1163" s="17"/>
      <c r="E1163" s="17"/>
      <c r="F1163" s="17"/>
      <c r="G1163" s="17"/>
      <c r="H1163" s="17"/>
      <c r="I1163" s="17"/>
      <c r="J1163" s="17"/>
      <c r="K1163" s="17"/>
      <c r="L1163" s="17"/>
      <c r="M1163" s="17"/>
      <c r="N1163" s="17"/>
      <c r="O1163" s="17"/>
      <c r="P1163" s="17"/>
      <c r="Q1163" s="17"/>
      <c r="R1163" s="17"/>
      <c r="S1163" s="17"/>
      <c r="T1163" s="17"/>
      <c r="U1163" s="17"/>
      <c r="V1163" s="17"/>
      <c r="W1163" s="17"/>
      <c r="X1163" s="17"/>
      <c r="Y1163" s="17"/>
    </row>
    <row r="1164" spans="2:25">
      <c r="B1164" s="17"/>
      <c r="C1164" s="17"/>
      <c r="D1164" s="17"/>
      <c r="E1164" s="17"/>
      <c r="F1164" s="17"/>
      <c r="G1164" s="17"/>
      <c r="H1164" s="17"/>
      <c r="I1164" s="17"/>
      <c r="J1164" s="17"/>
      <c r="K1164" s="17"/>
      <c r="L1164" s="17"/>
      <c r="M1164" s="17"/>
      <c r="N1164" s="17"/>
      <c r="O1164" s="17"/>
      <c r="P1164" s="17"/>
      <c r="Q1164" s="17"/>
      <c r="R1164" s="17"/>
      <c r="S1164" s="17"/>
      <c r="T1164" s="17"/>
      <c r="U1164" s="17"/>
      <c r="V1164" s="17"/>
      <c r="W1164" s="17"/>
      <c r="X1164" s="17"/>
      <c r="Y1164" s="17"/>
    </row>
    <row r="1165" spans="2:25">
      <c r="B1165" s="17"/>
      <c r="C1165" s="17"/>
      <c r="D1165" s="17"/>
      <c r="E1165" s="17"/>
      <c r="F1165" s="17"/>
      <c r="G1165" s="17"/>
      <c r="H1165" s="17"/>
      <c r="I1165" s="17"/>
      <c r="J1165" s="17"/>
      <c r="K1165" s="17"/>
      <c r="L1165" s="17"/>
      <c r="M1165" s="17"/>
      <c r="N1165" s="17"/>
      <c r="O1165" s="17"/>
      <c r="P1165" s="17"/>
      <c r="Q1165" s="17"/>
      <c r="R1165" s="17"/>
      <c r="S1165" s="17"/>
      <c r="T1165" s="17"/>
      <c r="U1165" s="17"/>
      <c r="V1165" s="17"/>
      <c r="W1165" s="17"/>
      <c r="X1165" s="17"/>
      <c r="Y1165" s="17"/>
    </row>
    <row r="1166" spans="2:25">
      <c r="B1166" s="17"/>
      <c r="C1166" s="17"/>
      <c r="D1166" s="17"/>
      <c r="E1166" s="17"/>
      <c r="F1166" s="17"/>
      <c r="G1166" s="17"/>
      <c r="H1166" s="17"/>
      <c r="I1166" s="17"/>
      <c r="J1166" s="17"/>
      <c r="K1166" s="17"/>
      <c r="L1166" s="17"/>
      <c r="M1166" s="17"/>
      <c r="N1166" s="17"/>
      <c r="O1166" s="17"/>
      <c r="P1166" s="17"/>
      <c r="Q1166" s="17"/>
      <c r="R1166" s="17"/>
      <c r="S1166" s="17"/>
      <c r="T1166" s="17"/>
      <c r="U1166" s="17"/>
      <c r="V1166" s="17"/>
      <c r="W1166" s="17"/>
      <c r="X1166" s="17"/>
      <c r="Y1166" s="17"/>
    </row>
    <row r="1167" spans="2:25">
      <c r="B1167" s="17"/>
      <c r="C1167" s="17"/>
      <c r="D1167" s="17"/>
      <c r="E1167" s="17"/>
      <c r="F1167" s="17"/>
      <c r="G1167" s="17"/>
      <c r="H1167" s="17"/>
      <c r="I1167" s="17"/>
      <c r="J1167" s="17"/>
      <c r="K1167" s="17"/>
      <c r="L1167" s="17"/>
      <c r="M1167" s="17"/>
      <c r="N1167" s="17"/>
      <c r="O1167" s="17"/>
      <c r="P1167" s="17"/>
      <c r="Q1167" s="17"/>
      <c r="R1167" s="17"/>
      <c r="S1167" s="17"/>
      <c r="T1167" s="17"/>
      <c r="U1167" s="17"/>
      <c r="V1167" s="17"/>
      <c r="W1167" s="17"/>
      <c r="X1167" s="17"/>
      <c r="Y1167" s="17"/>
    </row>
    <row r="1168" spans="2:25">
      <c r="B1168" s="17"/>
      <c r="C1168" s="17"/>
      <c r="D1168" s="17"/>
      <c r="E1168" s="17"/>
      <c r="F1168" s="17"/>
      <c r="G1168" s="17"/>
      <c r="H1168" s="17"/>
      <c r="I1168" s="17"/>
      <c r="J1168" s="17"/>
      <c r="K1168" s="17"/>
      <c r="L1168" s="17"/>
      <c r="M1168" s="17"/>
      <c r="N1168" s="17"/>
      <c r="O1168" s="17"/>
      <c r="P1168" s="17"/>
      <c r="Q1168" s="17"/>
      <c r="R1168" s="17"/>
      <c r="S1168" s="17"/>
      <c r="T1168" s="17"/>
      <c r="U1168" s="17"/>
      <c r="V1168" s="17"/>
      <c r="W1168" s="17"/>
      <c r="X1168" s="17"/>
      <c r="Y1168" s="17"/>
    </row>
    <row r="1169" spans="2:25">
      <c r="B1169" s="17"/>
      <c r="C1169" s="17"/>
      <c r="D1169" s="17"/>
      <c r="E1169" s="17"/>
      <c r="F1169" s="17"/>
      <c r="G1169" s="17"/>
      <c r="H1169" s="17"/>
      <c r="I1169" s="17"/>
      <c r="J1169" s="17"/>
      <c r="K1169" s="17"/>
      <c r="L1169" s="17"/>
      <c r="M1169" s="17"/>
      <c r="N1169" s="17"/>
      <c r="O1169" s="17"/>
      <c r="P1169" s="17"/>
      <c r="Q1169" s="17"/>
      <c r="R1169" s="17"/>
      <c r="S1169" s="17"/>
      <c r="T1169" s="17"/>
      <c r="U1169" s="17"/>
      <c r="V1169" s="17"/>
      <c r="W1169" s="17"/>
      <c r="X1169" s="17"/>
      <c r="Y1169" s="17"/>
    </row>
    <row r="1170" spans="2:25">
      <c r="B1170" s="17"/>
      <c r="C1170" s="17"/>
      <c r="D1170" s="17"/>
      <c r="E1170" s="17"/>
      <c r="F1170" s="17"/>
      <c r="G1170" s="17"/>
      <c r="H1170" s="17"/>
      <c r="I1170" s="17"/>
      <c r="J1170" s="17"/>
      <c r="K1170" s="17"/>
      <c r="L1170" s="17"/>
      <c r="M1170" s="17"/>
      <c r="N1170" s="17"/>
      <c r="O1170" s="17"/>
      <c r="P1170" s="17"/>
      <c r="Q1170" s="17"/>
      <c r="R1170" s="17"/>
      <c r="S1170" s="17"/>
      <c r="T1170" s="17"/>
      <c r="U1170" s="17"/>
      <c r="V1170" s="17"/>
      <c r="W1170" s="17"/>
      <c r="X1170" s="17"/>
      <c r="Y1170" s="17"/>
    </row>
    <row r="1171" spans="2:25">
      <c r="B1171" s="17"/>
      <c r="C1171" s="17"/>
      <c r="D1171" s="17"/>
      <c r="E1171" s="17"/>
      <c r="F1171" s="17"/>
      <c r="G1171" s="17"/>
      <c r="H1171" s="17"/>
      <c r="I1171" s="17"/>
      <c r="J1171" s="17"/>
      <c r="K1171" s="17"/>
      <c r="L1171" s="17"/>
      <c r="M1171" s="17"/>
      <c r="N1171" s="17"/>
      <c r="O1171" s="17"/>
      <c r="P1171" s="17"/>
      <c r="Q1171" s="17"/>
      <c r="R1171" s="17"/>
      <c r="S1171" s="17"/>
      <c r="T1171" s="17"/>
      <c r="U1171" s="17"/>
      <c r="V1171" s="17"/>
      <c r="W1171" s="17"/>
      <c r="X1171" s="17"/>
      <c r="Y1171" s="17"/>
    </row>
    <row r="1172" spans="2:25">
      <c r="B1172" s="17"/>
      <c r="C1172" s="17"/>
      <c r="D1172" s="17"/>
      <c r="E1172" s="17"/>
      <c r="F1172" s="17"/>
      <c r="G1172" s="17"/>
      <c r="H1172" s="17"/>
      <c r="I1172" s="17"/>
      <c r="J1172" s="17"/>
      <c r="K1172" s="17"/>
      <c r="L1172" s="17"/>
      <c r="M1172" s="17"/>
      <c r="N1172" s="17"/>
      <c r="O1172" s="17"/>
      <c r="P1172" s="17"/>
      <c r="Q1172" s="17"/>
      <c r="R1172" s="17"/>
      <c r="S1172" s="17"/>
      <c r="T1172" s="17"/>
      <c r="U1172" s="17"/>
      <c r="V1172" s="17"/>
      <c r="W1172" s="17"/>
      <c r="X1172" s="17"/>
      <c r="Y1172" s="17"/>
    </row>
    <row r="1173" spans="2:25">
      <c r="B1173" s="17"/>
      <c r="C1173" s="17"/>
      <c r="D1173" s="17"/>
      <c r="E1173" s="17"/>
      <c r="F1173" s="17"/>
      <c r="G1173" s="17"/>
      <c r="H1173" s="17"/>
      <c r="I1173" s="17"/>
      <c r="J1173" s="17"/>
      <c r="K1173" s="17"/>
      <c r="L1173" s="17"/>
      <c r="M1173" s="17"/>
      <c r="N1173" s="17"/>
      <c r="O1173" s="17"/>
      <c r="P1173" s="17"/>
      <c r="Q1173" s="17"/>
      <c r="R1173" s="17"/>
      <c r="S1173" s="17"/>
      <c r="T1173" s="17"/>
      <c r="U1173" s="17"/>
      <c r="V1173" s="17"/>
      <c r="W1173" s="17"/>
      <c r="X1173" s="17"/>
      <c r="Y1173" s="17"/>
    </row>
    <row r="1174" spans="2:25">
      <c r="B1174" s="17"/>
      <c r="C1174" s="17"/>
      <c r="D1174" s="17"/>
      <c r="E1174" s="17"/>
      <c r="F1174" s="17"/>
      <c r="G1174" s="17"/>
      <c r="H1174" s="17"/>
      <c r="I1174" s="17"/>
      <c r="J1174" s="17"/>
      <c r="K1174" s="17"/>
      <c r="L1174" s="17"/>
      <c r="M1174" s="17"/>
      <c r="N1174" s="17"/>
      <c r="O1174" s="17"/>
      <c r="P1174" s="17"/>
      <c r="Q1174" s="17"/>
      <c r="R1174" s="17"/>
      <c r="S1174" s="17"/>
      <c r="T1174" s="17"/>
      <c r="U1174" s="17"/>
      <c r="V1174" s="17"/>
      <c r="W1174" s="17"/>
      <c r="X1174" s="17"/>
      <c r="Y1174" s="17"/>
    </row>
    <row r="1175" spans="2:25">
      <c r="B1175" s="17"/>
      <c r="C1175" s="17"/>
      <c r="D1175" s="17"/>
      <c r="E1175" s="17"/>
      <c r="F1175" s="17"/>
      <c r="G1175" s="17"/>
      <c r="H1175" s="17"/>
      <c r="I1175" s="17"/>
      <c r="J1175" s="17"/>
      <c r="K1175" s="17"/>
      <c r="L1175" s="17"/>
      <c r="M1175" s="17"/>
      <c r="N1175" s="17"/>
      <c r="O1175" s="17"/>
      <c r="P1175" s="17"/>
      <c r="Q1175" s="17"/>
      <c r="R1175" s="17"/>
      <c r="S1175" s="17"/>
      <c r="T1175" s="17"/>
      <c r="U1175" s="17"/>
      <c r="V1175" s="17"/>
      <c r="W1175" s="17"/>
      <c r="X1175" s="17"/>
      <c r="Y1175" s="17"/>
    </row>
    <row r="1176" spans="2:25">
      <c r="B1176" s="17"/>
      <c r="C1176" s="17"/>
      <c r="D1176" s="17"/>
      <c r="E1176" s="17"/>
      <c r="F1176" s="17"/>
      <c r="G1176" s="17"/>
      <c r="H1176" s="17"/>
      <c r="I1176" s="17"/>
      <c r="J1176" s="17"/>
      <c r="K1176" s="17"/>
      <c r="L1176" s="17"/>
      <c r="M1176" s="17"/>
      <c r="N1176" s="17"/>
      <c r="O1176" s="17"/>
      <c r="P1176" s="17"/>
      <c r="Q1176" s="17"/>
      <c r="R1176" s="17"/>
      <c r="S1176" s="17"/>
      <c r="T1176" s="17"/>
      <c r="U1176" s="17"/>
      <c r="V1176" s="17"/>
      <c r="W1176" s="17"/>
      <c r="X1176" s="17"/>
      <c r="Y1176" s="17"/>
    </row>
    <row r="1177" spans="2:25">
      <c r="B1177" s="17"/>
      <c r="C1177" s="17"/>
      <c r="D1177" s="17"/>
      <c r="E1177" s="17"/>
      <c r="F1177" s="17"/>
      <c r="G1177" s="17"/>
      <c r="H1177" s="17"/>
      <c r="I1177" s="17"/>
      <c r="J1177" s="17"/>
      <c r="K1177" s="17"/>
      <c r="L1177" s="17"/>
      <c r="M1177" s="17"/>
      <c r="N1177" s="17"/>
      <c r="O1177" s="17"/>
      <c r="P1177" s="17"/>
      <c r="Q1177" s="17"/>
      <c r="R1177" s="17"/>
      <c r="S1177" s="17"/>
      <c r="T1177" s="17"/>
      <c r="U1177" s="17"/>
      <c r="V1177" s="17"/>
      <c r="W1177" s="17"/>
      <c r="X1177" s="17"/>
      <c r="Y1177" s="17"/>
    </row>
    <row r="1178" spans="2:25">
      <c r="B1178" s="17"/>
      <c r="C1178" s="17"/>
      <c r="D1178" s="17"/>
      <c r="E1178" s="17"/>
      <c r="F1178" s="17"/>
      <c r="G1178" s="17"/>
      <c r="H1178" s="17"/>
      <c r="I1178" s="17"/>
      <c r="J1178" s="17"/>
      <c r="K1178" s="17"/>
      <c r="L1178" s="17"/>
      <c r="M1178" s="17"/>
      <c r="N1178" s="17"/>
      <c r="O1178" s="17"/>
      <c r="P1178" s="17"/>
      <c r="Q1178" s="17"/>
      <c r="R1178" s="17"/>
      <c r="S1178" s="17"/>
      <c r="T1178" s="17"/>
      <c r="U1178" s="17"/>
      <c r="V1178" s="17"/>
      <c r="W1178" s="17"/>
      <c r="X1178" s="17"/>
      <c r="Y1178" s="17"/>
    </row>
    <row r="1179" spans="2:25">
      <c r="B1179" s="17"/>
      <c r="C1179" s="17"/>
      <c r="D1179" s="17"/>
      <c r="E1179" s="17"/>
      <c r="F1179" s="17"/>
      <c r="G1179" s="17"/>
      <c r="H1179" s="17"/>
      <c r="I1179" s="17"/>
      <c r="J1179" s="17"/>
      <c r="K1179" s="17"/>
      <c r="L1179" s="17"/>
      <c r="M1179" s="17"/>
      <c r="N1179" s="17"/>
      <c r="O1179" s="17"/>
      <c r="P1179" s="17"/>
      <c r="Q1179" s="17"/>
      <c r="R1179" s="17"/>
      <c r="S1179" s="17"/>
      <c r="T1179" s="17"/>
      <c r="U1179" s="17"/>
      <c r="V1179" s="17"/>
      <c r="W1179" s="17"/>
      <c r="X1179" s="17"/>
      <c r="Y1179" s="17"/>
    </row>
    <row r="1180" spans="2:25">
      <c r="B1180" s="17"/>
      <c r="C1180" s="17"/>
      <c r="D1180" s="17"/>
      <c r="E1180" s="17"/>
      <c r="F1180" s="17"/>
      <c r="G1180" s="17"/>
      <c r="H1180" s="17"/>
      <c r="I1180" s="17"/>
      <c r="J1180" s="17"/>
      <c r="K1180" s="17"/>
      <c r="L1180" s="17"/>
      <c r="M1180" s="17"/>
      <c r="N1180" s="17"/>
      <c r="O1180" s="17"/>
      <c r="P1180" s="17"/>
      <c r="Q1180" s="17"/>
      <c r="R1180" s="17"/>
      <c r="S1180" s="17"/>
      <c r="T1180" s="17"/>
      <c r="U1180" s="17"/>
      <c r="V1180" s="17"/>
      <c r="W1180" s="17"/>
      <c r="X1180" s="17"/>
      <c r="Y1180" s="17"/>
    </row>
    <row r="1181" spans="2:25">
      <c r="B1181" s="17"/>
      <c r="C1181" s="17"/>
      <c r="D1181" s="17"/>
      <c r="E1181" s="17"/>
      <c r="F1181" s="17"/>
      <c r="G1181" s="17"/>
      <c r="H1181" s="17"/>
      <c r="I1181" s="17"/>
      <c r="J1181" s="17"/>
      <c r="K1181" s="17"/>
      <c r="L1181" s="17"/>
      <c r="M1181" s="17"/>
      <c r="N1181" s="17"/>
      <c r="O1181" s="17"/>
      <c r="P1181" s="17"/>
      <c r="Q1181" s="17"/>
      <c r="R1181" s="17"/>
      <c r="S1181" s="17"/>
      <c r="T1181" s="17"/>
      <c r="U1181" s="17"/>
      <c r="V1181" s="17"/>
      <c r="W1181" s="17"/>
      <c r="X1181" s="17"/>
      <c r="Y1181" s="17"/>
    </row>
    <row r="1182" spans="2:25">
      <c r="B1182" s="17"/>
      <c r="C1182" s="17"/>
      <c r="D1182" s="17"/>
      <c r="E1182" s="17"/>
      <c r="F1182" s="17"/>
      <c r="G1182" s="17"/>
      <c r="H1182" s="17"/>
      <c r="I1182" s="17"/>
      <c r="J1182" s="17"/>
      <c r="K1182" s="17"/>
      <c r="L1182" s="17"/>
      <c r="M1182" s="17"/>
      <c r="N1182" s="17"/>
      <c r="O1182" s="17"/>
      <c r="P1182" s="17"/>
      <c r="Q1182" s="17"/>
      <c r="R1182" s="17"/>
      <c r="S1182" s="17"/>
      <c r="T1182" s="17"/>
      <c r="U1182" s="17"/>
      <c r="V1182" s="17"/>
      <c r="W1182" s="17"/>
      <c r="X1182" s="17"/>
      <c r="Y1182" s="17"/>
    </row>
    <row r="1183" spans="2:25">
      <c r="B1183" s="17"/>
      <c r="C1183" s="17"/>
      <c r="D1183" s="17"/>
      <c r="E1183" s="17"/>
      <c r="F1183" s="17"/>
      <c r="G1183" s="17"/>
      <c r="H1183" s="17"/>
      <c r="I1183" s="17"/>
      <c r="J1183" s="17"/>
      <c r="K1183" s="17"/>
      <c r="L1183" s="17"/>
      <c r="M1183" s="17"/>
      <c r="N1183" s="17"/>
      <c r="O1183" s="17"/>
      <c r="P1183" s="17"/>
      <c r="Q1183" s="17"/>
      <c r="R1183" s="17"/>
      <c r="S1183" s="17"/>
      <c r="T1183" s="17"/>
      <c r="U1183" s="17"/>
      <c r="V1183" s="17"/>
      <c r="W1183" s="17"/>
      <c r="X1183" s="17"/>
      <c r="Y1183" s="17"/>
    </row>
    <row r="1184" spans="2:25">
      <c r="B1184" s="17"/>
      <c r="C1184" s="17"/>
      <c r="D1184" s="17"/>
      <c r="E1184" s="17"/>
      <c r="F1184" s="17"/>
      <c r="G1184" s="17"/>
      <c r="H1184" s="17"/>
      <c r="I1184" s="17"/>
      <c r="J1184" s="17"/>
      <c r="K1184" s="17"/>
      <c r="L1184" s="17"/>
      <c r="M1184" s="17"/>
      <c r="N1184" s="17"/>
      <c r="O1184" s="17"/>
      <c r="P1184" s="17"/>
      <c r="Q1184" s="17"/>
      <c r="R1184" s="17"/>
      <c r="S1184" s="17"/>
      <c r="T1184" s="17"/>
      <c r="U1184" s="17"/>
      <c r="V1184" s="17"/>
      <c r="W1184" s="17"/>
      <c r="X1184" s="17"/>
      <c r="Y1184" s="17"/>
    </row>
    <row r="1185" spans="2:25">
      <c r="B1185" s="17"/>
      <c r="C1185" s="17"/>
      <c r="D1185" s="17"/>
      <c r="E1185" s="17"/>
      <c r="F1185" s="17"/>
      <c r="G1185" s="17"/>
      <c r="H1185" s="17"/>
      <c r="I1185" s="17"/>
      <c r="J1185" s="17"/>
      <c r="K1185" s="17"/>
      <c r="L1185" s="17"/>
      <c r="M1185" s="17"/>
      <c r="N1185" s="17"/>
      <c r="O1185" s="17"/>
      <c r="P1185" s="17"/>
      <c r="Q1185" s="17"/>
      <c r="R1185" s="17"/>
      <c r="S1185" s="17"/>
      <c r="T1185" s="17"/>
      <c r="U1185" s="17"/>
      <c r="V1185" s="17"/>
      <c r="W1185" s="17"/>
      <c r="X1185" s="17"/>
      <c r="Y1185" s="17"/>
    </row>
    <row r="1186" spans="2:25">
      <c r="B1186" s="17"/>
      <c r="C1186" s="17"/>
      <c r="D1186" s="17"/>
      <c r="E1186" s="17"/>
      <c r="F1186" s="17"/>
      <c r="G1186" s="17"/>
      <c r="H1186" s="17"/>
      <c r="I1186" s="17"/>
      <c r="J1186" s="17"/>
      <c r="K1186" s="17"/>
      <c r="L1186" s="17"/>
      <c r="M1186" s="17"/>
      <c r="N1186" s="17"/>
      <c r="O1186" s="17"/>
      <c r="P1186" s="17"/>
      <c r="Q1186" s="17"/>
      <c r="R1186" s="17"/>
      <c r="S1186" s="17"/>
      <c r="T1186" s="17"/>
      <c r="U1186" s="17"/>
      <c r="V1186" s="17"/>
      <c r="W1186" s="17"/>
      <c r="X1186" s="17"/>
      <c r="Y1186" s="17"/>
    </row>
    <row r="1187" spans="2:25">
      <c r="B1187" s="17"/>
      <c r="C1187" s="17"/>
      <c r="D1187" s="17"/>
      <c r="E1187" s="17"/>
      <c r="F1187" s="17"/>
      <c r="G1187" s="17"/>
      <c r="H1187" s="17"/>
      <c r="I1187" s="17"/>
      <c r="J1187" s="17"/>
      <c r="K1187" s="17"/>
      <c r="L1187" s="17"/>
      <c r="M1187" s="17"/>
      <c r="N1187" s="17"/>
      <c r="O1187" s="17"/>
      <c r="P1187" s="17"/>
      <c r="Q1187" s="17"/>
      <c r="R1187" s="17"/>
      <c r="S1187" s="17"/>
      <c r="T1187" s="17"/>
      <c r="U1187" s="17"/>
      <c r="V1187" s="17"/>
      <c r="W1187" s="17"/>
      <c r="X1187" s="17"/>
      <c r="Y1187" s="17"/>
    </row>
    <row r="1188" spans="2:25">
      <c r="B1188" s="17"/>
      <c r="C1188" s="17"/>
      <c r="D1188" s="17"/>
      <c r="E1188" s="17"/>
      <c r="F1188" s="17"/>
      <c r="G1188" s="17"/>
      <c r="H1188" s="17"/>
      <c r="I1188" s="17"/>
      <c r="J1188" s="17"/>
      <c r="K1188" s="17"/>
      <c r="L1188" s="17"/>
      <c r="M1188" s="17"/>
      <c r="N1188" s="17"/>
      <c r="O1188" s="17"/>
      <c r="P1188" s="17"/>
      <c r="Q1188" s="17"/>
      <c r="R1188" s="17"/>
      <c r="S1188" s="17"/>
      <c r="T1188" s="17"/>
      <c r="U1188" s="17"/>
      <c r="V1188" s="17"/>
      <c r="W1188" s="17"/>
      <c r="X1188" s="17"/>
      <c r="Y1188" s="17"/>
    </row>
    <row r="1189" spans="2:25">
      <c r="B1189" s="17"/>
      <c r="C1189" s="17"/>
      <c r="D1189" s="17"/>
      <c r="E1189" s="17"/>
      <c r="F1189" s="17"/>
      <c r="G1189" s="17"/>
      <c r="H1189" s="17"/>
      <c r="I1189" s="17"/>
      <c r="J1189" s="17"/>
      <c r="K1189" s="17"/>
      <c r="L1189" s="17"/>
      <c r="M1189" s="17"/>
      <c r="N1189" s="17"/>
      <c r="O1189" s="17"/>
      <c r="P1189" s="17"/>
      <c r="Q1189" s="17"/>
      <c r="R1189" s="17"/>
      <c r="S1189" s="17"/>
      <c r="T1189" s="17"/>
      <c r="U1189" s="17"/>
      <c r="V1189" s="17"/>
      <c r="W1189" s="17"/>
      <c r="X1189" s="17"/>
      <c r="Y1189" s="17"/>
    </row>
    <row r="1190" spans="2:25">
      <c r="B1190" s="17"/>
      <c r="C1190" s="17"/>
      <c r="D1190" s="17"/>
      <c r="E1190" s="17"/>
      <c r="F1190" s="17"/>
      <c r="G1190" s="17"/>
      <c r="H1190" s="17"/>
      <c r="I1190" s="17"/>
      <c r="J1190" s="17"/>
      <c r="K1190" s="17"/>
      <c r="L1190" s="17"/>
      <c r="M1190" s="17"/>
      <c r="N1190" s="17"/>
      <c r="O1190" s="17"/>
      <c r="P1190" s="17"/>
      <c r="Q1190" s="17"/>
      <c r="R1190" s="17"/>
      <c r="S1190" s="17"/>
      <c r="T1190" s="17"/>
      <c r="U1190" s="17"/>
      <c r="V1190" s="17"/>
      <c r="W1190" s="17"/>
      <c r="X1190" s="17"/>
      <c r="Y1190" s="17"/>
    </row>
    <row r="1191" spans="2:25">
      <c r="B1191" s="17"/>
      <c r="C1191" s="17"/>
      <c r="D1191" s="17"/>
      <c r="E1191" s="17"/>
      <c r="F1191" s="17"/>
      <c r="G1191" s="17"/>
      <c r="H1191" s="17"/>
      <c r="I1191" s="17"/>
      <c r="J1191" s="17"/>
      <c r="K1191" s="17"/>
      <c r="L1191" s="17"/>
      <c r="M1191" s="17"/>
      <c r="N1191" s="17"/>
      <c r="O1191" s="17"/>
      <c r="P1191" s="17"/>
      <c r="Q1191" s="17"/>
      <c r="R1191" s="17"/>
      <c r="S1191" s="17"/>
      <c r="T1191" s="17"/>
      <c r="U1191" s="17"/>
      <c r="V1191" s="17"/>
      <c r="W1191" s="17"/>
      <c r="X1191" s="17"/>
      <c r="Y1191" s="17"/>
    </row>
    <row r="1192" spans="2:25">
      <c r="B1192" s="17"/>
      <c r="C1192" s="17"/>
      <c r="D1192" s="17"/>
      <c r="E1192" s="17"/>
      <c r="F1192" s="17"/>
      <c r="G1192" s="17"/>
      <c r="H1192" s="17"/>
      <c r="I1192" s="17"/>
      <c r="J1192" s="17"/>
      <c r="K1192" s="17"/>
      <c r="L1192" s="17"/>
      <c r="M1192" s="17"/>
      <c r="N1192" s="17"/>
      <c r="O1192" s="17"/>
      <c r="P1192" s="17"/>
      <c r="Q1192" s="17"/>
      <c r="R1192" s="17"/>
      <c r="S1192" s="17"/>
      <c r="T1192" s="17"/>
      <c r="U1192" s="17"/>
      <c r="V1192" s="17"/>
      <c r="W1192" s="17"/>
      <c r="X1192" s="17"/>
      <c r="Y1192" s="17"/>
    </row>
    <row r="1193" spans="2:25">
      <c r="B1193" s="17"/>
      <c r="C1193" s="17"/>
      <c r="D1193" s="17"/>
      <c r="E1193" s="17"/>
      <c r="F1193" s="17"/>
      <c r="G1193" s="17"/>
      <c r="H1193" s="17"/>
      <c r="I1193" s="17"/>
      <c r="J1193" s="17"/>
      <c r="K1193" s="17"/>
      <c r="L1193" s="17"/>
      <c r="M1193" s="17"/>
      <c r="N1193" s="17"/>
      <c r="O1193" s="17"/>
      <c r="P1193" s="17"/>
      <c r="Q1193" s="17"/>
      <c r="R1193" s="17"/>
      <c r="S1193" s="17"/>
      <c r="T1193" s="17"/>
      <c r="U1193" s="17"/>
      <c r="V1193" s="17"/>
      <c r="W1193" s="17"/>
      <c r="X1193" s="17"/>
      <c r="Y1193" s="17"/>
    </row>
    <row r="1194" spans="2:25">
      <c r="B1194" s="17"/>
      <c r="C1194" s="17"/>
      <c r="D1194" s="17"/>
      <c r="E1194" s="17"/>
      <c r="F1194" s="17"/>
      <c r="G1194" s="17"/>
      <c r="H1194" s="17"/>
      <c r="I1194" s="17"/>
      <c r="J1194" s="17"/>
      <c r="K1194" s="17"/>
      <c r="L1194" s="17"/>
      <c r="M1194" s="17"/>
      <c r="N1194" s="17"/>
      <c r="O1194" s="17"/>
      <c r="P1194" s="17"/>
      <c r="Q1194" s="17"/>
      <c r="R1194" s="17"/>
      <c r="S1194" s="17"/>
      <c r="T1194" s="17"/>
      <c r="U1194" s="17"/>
      <c r="V1194" s="17"/>
      <c r="W1194" s="17"/>
      <c r="X1194" s="17"/>
      <c r="Y1194" s="17"/>
    </row>
    <row r="1195" spans="2:25">
      <c r="B1195" s="17"/>
      <c r="C1195" s="17"/>
      <c r="D1195" s="17"/>
      <c r="E1195" s="17"/>
      <c r="F1195" s="17"/>
      <c r="G1195" s="17"/>
      <c r="H1195" s="17"/>
      <c r="I1195" s="17"/>
      <c r="J1195" s="17"/>
      <c r="K1195" s="17"/>
      <c r="L1195" s="17"/>
      <c r="M1195" s="17"/>
      <c r="N1195" s="17"/>
      <c r="O1195" s="17"/>
      <c r="P1195" s="17"/>
      <c r="Q1195" s="17"/>
      <c r="R1195" s="17"/>
      <c r="S1195" s="17"/>
      <c r="T1195" s="17"/>
      <c r="U1195" s="17"/>
      <c r="V1195" s="17"/>
      <c r="W1195" s="17"/>
      <c r="X1195" s="17"/>
      <c r="Y1195" s="17"/>
    </row>
    <row r="1196" spans="2:25">
      <c r="B1196" s="17"/>
      <c r="C1196" s="17"/>
      <c r="D1196" s="17"/>
      <c r="E1196" s="17"/>
      <c r="F1196" s="17"/>
      <c r="G1196" s="17"/>
      <c r="H1196" s="17"/>
      <c r="I1196" s="17"/>
      <c r="J1196" s="17"/>
      <c r="K1196" s="17"/>
      <c r="L1196" s="17"/>
      <c r="M1196" s="17"/>
      <c r="N1196" s="17"/>
      <c r="O1196" s="17"/>
      <c r="P1196" s="17"/>
      <c r="Q1196" s="17"/>
      <c r="R1196" s="17"/>
      <c r="S1196" s="17"/>
      <c r="T1196" s="17"/>
      <c r="U1196" s="17"/>
      <c r="V1196" s="17"/>
      <c r="W1196" s="17"/>
      <c r="X1196" s="17"/>
      <c r="Y1196" s="17"/>
    </row>
    <row r="1197" spans="2:25">
      <c r="B1197" s="17"/>
      <c r="C1197" s="17"/>
      <c r="D1197" s="17"/>
      <c r="E1197" s="17"/>
      <c r="F1197" s="17"/>
      <c r="G1197" s="17"/>
      <c r="H1197" s="17"/>
      <c r="I1197" s="17"/>
      <c r="J1197" s="17"/>
      <c r="K1197" s="17"/>
      <c r="L1197" s="17"/>
      <c r="M1197" s="17"/>
      <c r="N1197" s="17"/>
      <c r="O1197" s="17"/>
      <c r="P1197" s="17"/>
      <c r="Q1197" s="17"/>
      <c r="R1197" s="17"/>
      <c r="S1197" s="17"/>
      <c r="T1197" s="17"/>
      <c r="U1197" s="17"/>
      <c r="V1197" s="17"/>
      <c r="W1197" s="17"/>
      <c r="X1197" s="17"/>
      <c r="Y1197" s="17"/>
    </row>
    <row r="1198" spans="2:25">
      <c r="B1198" s="17"/>
      <c r="C1198" s="17"/>
      <c r="D1198" s="17"/>
      <c r="E1198" s="17"/>
      <c r="F1198" s="17"/>
      <c r="G1198" s="17"/>
      <c r="H1198" s="17"/>
      <c r="I1198" s="17"/>
      <c r="J1198" s="17"/>
      <c r="K1198" s="17"/>
      <c r="L1198" s="17"/>
      <c r="M1198" s="17"/>
      <c r="N1198" s="17"/>
      <c r="O1198" s="17"/>
      <c r="P1198" s="17"/>
      <c r="Q1198" s="17"/>
      <c r="R1198" s="17"/>
      <c r="S1198" s="17"/>
      <c r="T1198" s="17"/>
      <c r="U1198" s="17"/>
      <c r="V1198" s="17"/>
      <c r="W1198" s="17"/>
      <c r="X1198" s="17"/>
      <c r="Y1198" s="17"/>
    </row>
    <row r="1199" spans="2:25">
      <c r="B1199" s="17"/>
      <c r="C1199" s="17"/>
      <c r="D1199" s="17"/>
      <c r="E1199" s="17"/>
      <c r="F1199" s="17"/>
      <c r="G1199" s="17"/>
      <c r="H1199" s="17"/>
      <c r="I1199" s="17"/>
      <c r="J1199" s="17"/>
      <c r="K1199" s="17"/>
      <c r="L1199" s="17"/>
      <c r="M1199" s="17"/>
      <c r="N1199" s="17"/>
      <c r="O1199" s="17"/>
      <c r="P1199" s="17"/>
      <c r="Q1199" s="17"/>
      <c r="R1199" s="17"/>
      <c r="S1199" s="17"/>
      <c r="T1199" s="17"/>
      <c r="U1199" s="17"/>
      <c r="V1199" s="17"/>
      <c r="W1199" s="17"/>
      <c r="X1199" s="17"/>
      <c r="Y1199" s="17"/>
    </row>
    <row r="1200" spans="2:25">
      <c r="B1200" s="17"/>
      <c r="C1200" s="17"/>
      <c r="D1200" s="17"/>
      <c r="E1200" s="17"/>
      <c r="F1200" s="17"/>
      <c r="G1200" s="17"/>
      <c r="H1200" s="17"/>
      <c r="I1200" s="17"/>
      <c r="J1200" s="17"/>
      <c r="K1200" s="17"/>
      <c r="L1200" s="17"/>
      <c r="M1200" s="17"/>
      <c r="N1200" s="17"/>
      <c r="O1200" s="17"/>
      <c r="P1200" s="17"/>
      <c r="Q1200" s="17"/>
      <c r="R1200" s="17"/>
      <c r="S1200" s="17"/>
      <c r="T1200" s="17"/>
      <c r="U1200" s="17"/>
      <c r="V1200" s="17"/>
      <c r="W1200" s="17"/>
      <c r="X1200" s="17"/>
      <c r="Y1200" s="17"/>
    </row>
    <row r="1201" spans="2:25">
      <c r="B1201" s="17"/>
      <c r="C1201" s="17"/>
      <c r="D1201" s="17"/>
      <c r="E1201" s="17"/>
      <c r="F1201" s="17"/>
      <c r="G1201" s="17"/>
      <c r="H1201" s="17"/>
      <c r="I1201" s="17"/>
      <c r="J1201" s="17"/>
      <c r="K1201" s="17"/>
      <c r="L1201" s="17"/>
      <c r="M1201" s="17"/>
      <c r="N1201" s="17"/>
      <c r="O1201" s="17"/>
      <c r="P1201" s="17"/>
      <c r="Q1201" s="17"/>
      <c r="R1201" s="17"/>
      <c r="S1201" s="17"/>
      <c r="T1201" s="17"/>
      <c r="U1201" s="17"/>
      <c r="V1201" s="17"/>
      <c r="W1201" s="17"/>
      <c r="X1201" s="17"/>
      <c r="Y1201" s="17"/>
    </row>
    <row r="1202" spans="2:25">
      <c r="B1202" s="17"/>
      <c r="C1202" s="17"/>
      <c r="D1202" s="17"/>
      <c r="E1202" s="17"/>
      <c r="F1202" s="17"/>
      <c r="G1202" s="17"/>
      <c r="H1202" s="17"/>
      <c r="I1202" s="17"/>
      <c r="J1202" s="17"/>
      <c r="K1202" s="17"/>
      <c r="L1202" s="17"/>
      <c r="M1202" s="17"/>
      <c r="N1202" s="17"/>
      <c r="O1202" s="17"/>
      <c r="P1202" s="17"/>
      <c r="Q1202" s="17"/>
      <c r="R1202" s="17"/>
      <c r="S1202" s="17"/>
      <c r="T1202" s="17"/>
      <c r="U1202" s="17"/>
      <c r="V1202" s="17"/>
      <c r="W1202" s="17"/>
      <c r="X1202" s="17"/>
      <c r="Y1202" s="17"/>
    </row>
    <row r="1203" spans="2:25">
      <c r="B1203" s="17"/>
      <c r="C1203" s="17"/>
      <c r="D1203" s="17"/>
      <c r="E1203" s="17"/>
      <c r="F1203" s="17"/>
      <c r="G1203" s="17"/>
      <c r="H1203" s="17"/>
      <c r="I1203" s="17"/>
      <c r="J1203" s="17"/>
      <c r="K1203" s="17"/>
      <c r="L1203" s="17"/>
      <c r="M1203" s="17"/>
      <c r="N1203" s="17"/>
      <c r="O1203" s="17"/>
      <c r="P1203" s="17"/>
      <c r="Q1203" s="17"/>
      <c r="R1203" s="17"/>
      <c r="S1203" s="17"/>
      <c r="T1203" s="17"/>
      <c r="U1203" s="17"/>
      <c r="V1203" s="17"/>
      <c r="W1203" s="17"/>
      <c r="X1203" s="17"/>
      <c r="Y1203" s="17"/>
    </row>
    <row r="1204" spans="2:25">
      <c r="B1204" s="17"/>
      <c r="C1204" s="17"/>
      <c r="D1204" s="17"/>
      <c r="E1204" s="17"/>
      <c r="F1204" s="17"/>
      <c r="G1204" s="17"/>
      <c r="H1204" s="17"/>
      <c r="I1204" s="17"/>
      <c r="J1204" s="17"/>
      <c r="K1204" s="17"/>
      <c r="L1204" s="17"/>
      <c r="M1204" s="17"/>
      <c r="N1204" s="17"/>
      <c r="O1204" s="17"/>
      <c r="P1204" s="17"/>
      <c r="Q1204" s="17"/>
      <c r="R1204" s="17"/>
      <c r="S1204" s="17"/>
      <c r="T1204" s="17"/>
      <c r="U1204" s="17"/>
      <c r="V1204" s="17"/>
      <c r="W1204" s="17"/>
      <c r="X1204" s="17"/>
      <c r="Y1204" s="17"/>
    </row>
    <row r="1205" spans="2:25">
      <c r="B1205" s="17"/>
      <c r="C1205" s="17"/>
      <c r="D1205" s="17"/>
      <c r="E1205" s="17"/>
      <c r="F1205" s="17"/>
      <c r="G1205" s="17"/>
      <c r="H1205" s="17"/>
      <c r="I1205" s="17"/>
      <c r="J1205" s="17"/>
      <c r="K1205" s="17"/>
      <c r="L1205" s="17"/>
      <c r="M1205" s="17"/>
      <c r="N1205" s="17"/>
      <c r="O1205" s="17"/>
      <c r="P1205" s="17"/>
      <c r="Q1205" s="17"/>
      <c r="R1205" s="17"/>
      <c r="S1205" s="17"/>
      <c r="T1205" s="17"/>
      <c r="U1205" s="17"/>
      <c r="V1205" s="17"/>
      <c r="W1205" s="17"/>
      <c r="X1205" s="17"/>
      <c r="Y1205" s="17"/>
    </row>
    <row r="1206" spans="2:25">
      <c r="B1206" s="17"/>
      <c r="C1206" s="17"/>
      <c r="D1206" s="17"/>
      <c r="E1206" s="17"/>
      <c r="F1206" s="17"/>
      <c r="G1206" s="17"/>
      <c r="H1206" s="17"/>
      <c r="I1206" s="17"/>
      <c r="J1206" s="17"/>
      <c r="K1206" s="17"/>
      <c r="L1206" s="17"/>
      <c r="M1206" s="17"/>
      <c r="N1206" s="17"/>
      <c r="O1206" s="17"/>
      <c r="P1206" s="17"/>
      <c r="Q1206" s="17"/>
      <c r="R1206" s="17"/>
      <c r="S1206" s="17"/>
      <c r="T1206" s="17"/>
      <c r="U1206" s="17"/>
      <c r="V1206" s="17"/>
      <c r="W1206" s="17"/>
      <c r="X1206" s="17"/>
      <c r="Y1206" s="17"/>
    </row>
    <row r="1207" spans="2:25">
      <c r="B1207" s="17"/>
      <c r="C1207" s="17"/>
      <c r="D1207" s="17"/>
      <c r="E1207" s="17"/>
      <c r="F1207" s="17"/>
      <c r="G1207" s="17"/>
      <c r="H1207" s="17"/>
      <c r="I1207" s="17"/>
      <c r="J1207" s="17"/>
      <c r="K1207" s="17"/>
      <c r="L1207" s="17"/>
      <c r="M1207" s="17"/>
      <c r="N1207" s="17"/>
      <c r="O1207" s="17"/>
      <c r="P1207" s="17"/>
      <c r="Q1207" s="17"/>
      <c r="R1207" s="17"/>
      <c r="S1207" s="17"/>
      <c r="T1207" s="17"/>
      <c r="U1207" s="17"/>
      <c r="V1207" s="17"/>
      <c r="W1207" s="17"/>
      <c r="X1207" s="17"/>
      <c r="Y1207" s="17"/>
    </row>
    <row r="1208" spans="2:25">
      <c r="B1208" s="17"/>
      <c r="C1208" s="17"/>
      <c r="D1208" s="17"/>
      <c r="E1208" s="17"/>
      <c r="F1208" s="17"/>
      <c r="G1208" s="17"/>
      <c r="H1208" s="17"/>
      <c r="I1208" s="17"/>
      <c r="J1208" s="17"/>
      <c r="K1208" s="17"/>
      <c r="L1208" s="17"/>
      <c r="M1208" s="17"/>
      <c r="N1208" s="17"/>
      <c r="O1208" s="17"/>
      <c r="P1208" s="17"/>
      <c r="Q1208" s="17"/>
      <c r="R1208" s="17"/>
      <c r="S1208" s="17"/>
      <c r="T1208" s="17"/>
      <c r="U1208" s="17"/>
      <c r="V1208" s="17"/>
      <c r="W1208" s="17"/>
      <c r="X1208" s="17"/>
      <c r="Y1208" s="17"/>
    </row>
    <row r="1209" spans="2:25">
      <c r="B1209" s="17"/>
      <c r="C1209" s="17"/>
      <c r="D1209" s="17"/>
      <c r="E1209" s="17"/>
      <c r="F1209" s="17"/>
      <c r="G1209" s="17"/>
      <c r="H1209" s="17"/>
      <c r="I1209" s="17"/>
      <c r="J1209" s="17"/>
      <c r="K1209" s="17"/>
      <c r="L1209" s="17"/>
      <c r="M1209" s="17"/>
      <c r="N1209" s="17"/>
      <c r="O1209" s="17"/>
      <c r="P1209" s="17"/>
      <c r="Q1209" s="17"/>
      <c r="R1209" s="17"/>
      <c r="S1209" s="17"/>
      <c r="T1209" s="17"/>
      <c r="U1209" s="17"/>
      <c r="V1209" s="17"/>
      <c r="W1209" s="17"/>
      <c r="X1209" s="17"/>
      <c r="Y1209" s="17"/>
    </row>
    <row r="1210" spans="2:25">
      <c r="B1210" s="17"/>
      <c r="C1210" s="17"/>
      <c r="D1210" s="17"/>
      <c r="E1210" s="17"/>
      <c r="F1210" s="17"/>
      <c r="G1210" s="17"/>
      <c r="H1210" s="17"/>
      <c r="I1210" s="17"/>
      <c r="J1210" s="17"/>
      <c r="K1210" s="17"/>
      <c r="L1210" s="17"/>
      <c r="M1210" s="17"/>
      <c r="N1210" s="17"/>
      <c r="O1210" s="17"/>
      <c r="P1210" s="17"/>
      <c r="Q1210" s="17"/>
      <c r="R1210" s="17"/>
      <c r="S1210" s="17"/>
      <c r="T1210" s="17"/>
      <c r="U1210" s="17"/>
      <c r="V1210" s="17"/>
      <c r="W1210" s="17"/>
      <c r="X1210" s="17"/>
      <c r="Y1210" s="17"/>
    </row>
    <row r="1211" spans="2:25">
      <c r="B1211" s="17"/>
      <c r="C1211" s="17"/>
      <c r="D1211" s="17"/>
      <c r="E1211" s="17"/>
      <c r="F1211" s="17"/>
      <c r="G1211" s="17"/>
      <c r="H1211" s="17"/>
      <c r="I1211" s="17"/>
      <c r="J1211" s="17"/>
      <c r="K1211" s="17"/>
      <c r="L1211" s="17"/>
      <c r="M1211" s="17"/>
      <c r="N1211" s="17"/>
      <c r="O1211" s="17"/>
      <c r="P1211" s="17"/>
      <c r="Q1211" s="17"/>
      <c r="R1211" s="17"/>
      <c r="S1211" s="17"/>
      <c r="T1211" s="17"/>
      <c r="U1211" s="17"/>
      <c r="V1211" s="17"/>
      <c r="W1211" s="17"/>
      <c r="X1211" s="17"/>
      <c r="Y1211" s="17"/>
    </row>
    <row r="1212" spans="2:25">
      <c r="B1212" s="17"/>
      <c r="C1212" s="17"/>
      <c r="D1212" s="17"/>
      <c r="E1212" s="17"/>
      <c r="F1212" s="17"/>
      <c r="G1212" s="17"/>
      <c r="H1212" s="17"/>
      <c r="I1212" s="17"/>
      <c r="J1212" s="17"/>
      <c r="K1212" s="17"/>
      <c r="L1212" s="17"/>
      <c r="M1212" s="17"/>
      <c r="N1212" s="17"/>
      <c r="O1212" s="17"/>
      <c r="P1212" s="17"/>
      <c r="Q1212" s="17"/>
      <c r="R1212" s="17"/>
      <c r="S1212" s="17"/>
      <c r="T1212" s="17"/>
      <c r="U1212" s="17"/>
      <c r="V1212" s="17"/>
      <c r="W1212" s="17"/>
      <c r="X1212" s="17"/>
      <c r="Y1212" s="17"/>
    </row>
    <row r="1213" spans="2:25">
      <c r="B1213" s="17"/>
      <c r="C1213" s="17"/>
      <c r="D1213" s="17"/>
      <c r="E1213" s="17"/>
      <c r="F1213" s="17"/>
      <c r="G1213" s="17"/>
      <c r="H1213" s="17"/>
      <c r="I1213" s="17"/>
      <c r="J1213" s="17"/>
      <c r="K1213" s="17"/>
      <c r="L1213" s="17"/>
      <c r="M1213" s="17"/>
      <c r="N1213" s="17"/>
      <c r="O1213" s="17"/>
      <c r="P1213" s="17"/>
      <c r="Q1213" s="17"/>
      <c r="R1213" s="17"/>
      <c r="S1213" s="17"/>
      <c r="T1213" s="17"/>
      <c r="U1213" s="17"/>
      <c r="V1213" s="17"/>
      <c r="W1213" s="17"/>
      <c r="X1213" s="17"/>
      <c r="Y1213" s="17"/>
    </row>
    <row r="1214" spans="2:25">
      <c r="B1214" s="17"/>
      <c r="C1214" s="17"/>
      <c r="D1214" s="17"/>
      <c r="E1214" s="17"/>
      <c r="F1214" s="17"/>
      <c r="G1214" s="17"/>
      <c r="H1214" s="17"/>
      <c r="I1214" s="17"/>
      <c r="J1214" s="17"/>
      <c r="K1214" s="17"/>
      <c r="L1214" s="17"/>
      <c r="M1214" s="17"/>
      <c r="N1214" s="17"/>
      <c r="O1214" s="17"/>
      <c r="P1214" s="17"/>
      <c r="Q1214" s="17"/>
      <c r="R1214" s="17"/>
      <c r="S1214" s="17"/>
      <c r="T1214" s="17"/>
      <c r="U1214" s="17"/>
      <c r="V1214" s="17"/>
      <c r="W1214" s="17"/>
      <c r="X1214" s="17"/>
      <c r="Y1214" s="17"/>
    </row>
    <row r="1215" spans="2:25">
      <c r="B1215" s="17"/>
      <c r="C1215" s="17"/>
      <c r="D1215" s="17"/>
      <c r="E1215" s="17"/>
      <c r="F1215" s="17"/>
      <c r="G1215" s="17"/>
      <c r="H1215" s="17"/>
      <c r="I1215" s="17"/>
      <c r="J1215" s="17"/>
      <c r="K1215" s="17"/>
      <c r="L1215" s="17"/>
      <c r="M1215" s="17"/>
      <c r="N1215" s="17"/>
      <c r="O1215" s="17"/>
      <c r="P1215" s="17"/>
      <c r="Q1215" s="17"/>
      <c r="R1215" s="17"/>
      <c r="S1215" s="17"/>
      <c r="T1215" s="17"/>
      <c r="U1215" s="17"/>
      <c r="V1215" s="17"/>
      <c r="W1215" s="17"/>
      <c r="X1215" s="17"/>
      <c r="Y1215" s="17"/>
    </row>
    <row r="1216" spans="2:25">
      <c r="B1216" s="17"/>
      <c r="C1216" s="17"/>
      <c r="D1216" s="17"/>
      <c r="E1216" s="17"/>
      <c r="F1216" s="17"/>
      <c r="G1216" s="17"/>
      <c r="H1216" s="17"/>
      <c r="I1216" s="17"/>
      <c r="J1216" s="17"/>
      <c r="K1216" s="17"/>
      <c r="L1216" s="17"/>
      <c r="M1216" s="17"/>
      <c r="N1216" s="17"/>
      <c r="O1216" s="17"/>
      <c r="P1216" s="17"/>
      <c r="Q1216" s="17"/>
      <c r="R1216" s="17"/>
      <c r="S1216" s="17"/>
      <c r="T1216" s="17"/>
      <c r="U1216" s="17"/>
      <c r="V1216" s="17"/>
      <c r="W1216" s="17"/>
      <c r="X1216" s="17"/>
      <c r="Y1216" s="17"/>
    </row>
    <row r="1217" spans="2:25">
      <c r="B1217" s="17"/>
      <c r="C1217" s="17"/>
      <c r="D1217" s="17"/>
      <c r="E1217" s="17"/>
      <c r="F1217" s="17"/>
      <c r="G1217" s="17"/>
      <c r="H1217" s="17"/>
      <c r="I1217" s="17"/>
      <c r="J1217" s="17"/>
      <c r="K1217" s="17"/>
      <c r="L1217" s="17"/>
      <c r="M1217" s="17"/>
      <c r="N1217" s="17"/>
      <c r="O1217" s="17"/>
      <c r="P1217" s="17"/>
      <c r="Q1217" s="17"/>
      <c r="R1217" s="17"/>
      <c r="S1217" s="17"/>
      <c r="T1217" s="17"/>
      <c r="U1217" s="17"/>
      <c r="V1217" s="17"/>
      <c r="W1217" s="17"/>
      <c r="X1217" s="17"/>
      <c r="Y1217" s="17"/>
    </row>
    <row r="1218" spans="2:25">
      <c r="B1218" s="17"/>
      <c r="C1218" s="17"/>
      <c r="D1218" s="17"/>
      <c r="E1218" s="17"/>
      <c r="F1218" s="17"/>
      <c r="G1218" s="17"/>
      <c r="H1218" s="17"/>
      <c r="I1218" s="17"/>
      <c r="J1218" s="17"/>
      <c r="K1218" s="17"/>
      <c r="L1218" s="17"/>
      <c r="M1218" s="17"/>
      <c r="N1218" s="17"/>
      <c r="O1218" s="17"/>
      <c r="P1218" s="17"/>
      <c r="Q1218" s="17"/>
      <c r="R1218" s="17"/>
      <c r="S1218" s="17"/>
      <c r="T1218" s="17"/>
      <c r="U1218" s="17"/>
      <c r="V1218" s="17"/>
      <c r="W1218" s="17"/>
      <c r="X1218" s="17"/>
      <c r="Y1218" s="17"/>
    </row>
    <row r="1219" spans="2:25">
      <c r="B1219" s="17"/>
      <c r="C1219" s="17"/>
      <c r="D1219" s="17"/>
      <c r="E1219" s="17"/>
      <c r="F1219" s="17"/>
      <c r="G1219" s="17"/>
      <c r="H1219" s="17"/>
      <c r="I1219" s="17"/>
      <c r="J1219" s="17"/>
      <c r="K1219" s="17"/>
      <c r="L1219" s="17"/>
      <c r="M1219" s="17"/>
      <c r="N1219" s="17"/>
      <c r="O1219" s="17"/>
      <c r="P1219" s="17"/>
      <c r="Q1219" s="17"/>
      <c r="R1219" s="17"/>
      <c r="S1219" s="17"/>
      <c r="T1219" s="17"/>
      <c r="U1219" s="17"/>
      <c r="V1219" s="17"/>
      <c r="W1219" s="17"/>
      <c r="X1219" s="17"/>
      <c r="Y1219" s="17"/>
    </row>
    <row r="1220" spans="2:25">
      <c r="B1220" s="17"/>
      <c r="C1220" s="17"/>
      <c r="D1220" s="17"/>
      <c r="E1220" s="17"/>
      <c r="F1220" s="17"/>
      <c r="G1220" s="17"/>
      <c r="H1220" s="17"/>
      <c r="I1220" s="17"/>
      <c r="J1220" s="17"/>
      <c r="K1220" s="17"/>
      <c r="L1220" s="17"/>
      <c r="M1220" s="17"/>
      <c r="N1220" s="17"/>
      <c r="O1220" s="17"/>
      <c r="P1220" s="17"/>
      <c r="Q1220" s="17"/>
      <c r="R1220" s="17"/>
      <c r="S1220" s="17"/>
      <c r="T1220" s="17"/>
      <c r="U1220" s="17"/>
      <c r="V1220" s="17"/>
      <c r="W1220" s="17"/>
      <c r="X1220" s="17"/>
      <c r="Y1220" s="17"/>
    </row>
    <row r="1221" spans="2:25">
      <c r="B1221" s="17"/>
      <c r="C1221" s="17"/>
      <c r="D1221" s="17"/>
      <c r="E1221" s="17"/>
      <c r="F1221" s="17"/>
      <c r="G1221" s="17"/>
      <c r="H1221" s="17"/>
      <c r="I1221" s="17"/>
      <c r="J1221" s="17"/>
      <c r="K1221" s="17"/>
      <c r="L1221" s="17"/>
      <c r="M1221" s="17"/>
      <c r="N1221" s="17"/>
      <c r="O1221" s="17"/>
      <c r="P1221" s="17"/>
      <c r="Q1221" s="17"/>
      <c r="R1221" s="17"/>
      <c r="S1221" s="17"/>
      <c r="T1221" s="17"/>
      <c r="U1221" s="17"/>
      <c r="V1221" s="17"/>
      <c r="W1221" s="17"/>
      <c r="X1221" s="17"/>
      <c r="Y1221" s="17"/>
    </row>
    <row r="1222" spans="2:25">
      <c r="B1222" s="17"/>
      <c r="C1222" s="17"/>
      <c r="D1222" s="17"/>
      <c r="E1222" s="17"/>
      <c r="F1222" s="17"/>
      <c r="G1222" s="17"/>
      <c r="H1222" s="17"/>
      <c r="I1222" s="17"/>
      <c r="J1222" s="17"/>
      <c r="K1222" s="17"/>
      <c r="L1222" s="17"/>
      <c r="M1222" s="17"/>
      <c r="N1222" s="17"/>
      <c r="O1222" s="17"/>
      <c r="P1222" s="17"/>
      <c r="Q1222" s="17"/>
      <c r="R1222" s="17"/>
      <c r="S1222" s="17"/>
      <c r="T1222" s="17"/>
      <c r="U1222" s="17"/>
      <c r="V1222" s="17"/>
      <c r="W1222" s="17"/>
      <c r="X1222" s="17"/>
      <c r="Y1222" s="17"/>
    </row>
    <row r="1223" spans="2:25">
      <c r="B1223" s="17"/>
      <c r="C1223" s="17"/>
      <c r="D1223" s="17"/>
      <c r="E1223" s="17"/>
      <c r="F1223" s="17"/>
      <c r="G1223" s="17"/>
      <c r="H1223" s="17"/>
      <c r="I1223" s="17"/>
      <c r="J1223" s="17"/>
      <c r="K1223" s="17"/>
      <c r="L1223" s="17"/>
      <c r="M1223" s="17"/>
      <c r="N1223" s="17"/>
      <c r="O1223" s="17"/>
      <c r="P1223" s="17"/>
      <c r="Q1223" s="17"/>
      <c r="R1223" s="17"/>
      <c r="S1223" s="17"/>
      <c r="T1223" s="17"/>
      <c r="U1223" s="17"/>
      <c r="V1223" s="17"/>
      <c r="W1223" s="17"/>
      <c r="X1223" s="17"/>
      <c r="Y1223" s="17"/>
    </row>
    <row r="1224" spans="2:25">
      <c r="B1224" s="17"/>
      <c r="C1224" s="17"/>
      <c r="D1224" s="17"/>
      <c r="E1224" s="17"/>
      <c r="F1224" s="17"/>
      <c r="G1224" s="17"/>
      <c r="H1224" s="17"/>
      <c r="I1224" s="17"/>
      <c r="J1224" s="17"/>
      <c r="K1224" s="17"/>
      <c r="L1224" s="17"/>
      <c r="M1224" s="17"/>
      <c r="N1224" s="17"/>
      <c r="O1224" s="17"/>
      <c r="P1224" s="17"/>
      <c r="Q1224" s="17"/>
      <c r="R1224" s="17"/>
      <c r="S1224" s="17"/>
      <c r="T1224" s="17"/>
      <c r="U1224" s="17"/>
      <c r="V1224" s="17"/>
      <c r="W1224" s="17"/>
      <c r="X1224" s="17"/>
      <c r="Y1224" s="17"/>
    </row>
    <row r="1225" spans="2:25">
      <c r="B1225" s="17"/>
      <c r="C1225" s="17"/>
      <c r="D1225" s="17"/>
      <c r="E1225" s="17"/>
      <c r="F1225" s="17"/>
      <c r="G1225" s="17"/>
      <c r="H1225" s="17"/>
      <c r="I1225" s="17"/>
      <c r="J1225" s="17"/>
      <c r="K1225" s="17"/>
      <c r="L1225" s="17"/>
      <c r="M1225" s="17"/>
      <c r="N1225" s="17"/>
      <c r="O1225" s="17"/>
      <c r="P1225" s="17"/>
      <c r="Q1225" s="17"/>
      <c r="R1225" s="17"/>
      <c r="S1225" s="17"/>
      <c r="T1225" s="17"/>
      <c r="U1225" s="17"/>
      <c r="V1225" s="17"/>
      <c r="W1225" s="17"/>
      <c r="X1225" s="17"/>
      <c r="Y1225" s="17"/>
    </row>
    <row r="1226" spans="2:25">
      <c r="B1226" s="17"/>
      <c r="C1226" s="17"/>
      <c r="D1226" s="17"/>
      <c r="E1226" s="17"/>
      <c r="F1226" s="17"/>
      <c r="G1226" s="17"/>
      <c r="H1226" s="17"/>
      <c r="I1226" s="17"/>
      <c r="J1226" s="17"/>
      <c r="K1226" s="17"/>
      <c r="L1226" s="17"/>
      <c r="M1226" s="17"/>
      <c r="N1226" s="17"/>
      <c r="O1226" s="17"/>
      <c r="P1226" s="17"/>
      <c r="Q1226" s="17"/>
      <c r="R1226" s="17"/>
      <c r="S1226" s="17"/>
      <c r="T1226" s="17"/>
      <c r="U1226" s="17"/>
      <c r="V1226" s="17"/>
      <c r="W1226" s="17"/>
      <c r="X1226" s="17"/>
      <c r="Y1226" s="17"/>
    </row>
    <row r="1227" spans="2:25">
      <c r="B1227" s="17"/>
      <c r="C1227" s="17"/>
      <c r="D1227" s="17"/>
      <c r="E1227" s="17"/>
      <c r="F1227" s="17"/>
      <c r="G1227" s="17"/>
      <c r="H1227" s="17"/>
      <c r="I1227" s="17"/>
      <c r="J1227" s="17"/>
      <c r="K1227" s="17"/>
      <c r="L1227" s="17"/>
      <c r="M1227" s="17"/>
      <c r="N1227" s="17"/>
      <c r="O1227" s="17"/>
      <c r="P1227" s="17"/>
      <c r="Q1227" s="17"/>
      <c r="R1227" s="17"/>
      <c r="S1227" s="17"/>
      <c r="T1227" s="17"/>
      <c r="U1227" s="17"/>
      <c r="V1227" s="17"/>
      <c r="W1227" s="17"/>
      <c r="X1227" s="17"/>
      <c r="Y1227" s="17"/>
    </row>
    <row r="1228" spans="2:25">
      <c r="B1228" s="17"/>
      <c r="C1228" s="17"/>
      <c r="D1228" s="17"/>
      <c r="E1228" s="17"/>
      <c r="F1228" s="17"/>
      <c r="G1228" s="17"/>
      <c r="H1228" s="17"/>
      <c r="I1228" s="17"/>
      <c r="J1228" s="17"/>
      <c r="K1228" s="17"/>
      <c r="L1228" s="17"/>
      <c r="M1228" s="17"/>
      <c r="N1228" s="17"/>
      <c r="O1228" s="17"/>
      <c r="P1228" s="17"/>
      <c r="Q1228" s="17"/>
      <c r="R1228" s="17"/>
      <c r="S1228" s="17"/>
      <c r="T1228" s="17"/>
      <c r="U1228" s="17"/>
      <c r="V1228" s="17"/>
      <c r="W1228" s="17"/>
      <c r="X1228" s="17"/>
      <c r="Y1228" s="17"/>
    </row>
    <row r="1229" spans="2:25">
      <c r="B1229" s="17"/>
      <c r="C1229" s="17"/>
      <c r="D1229" s="17"/>
      <c r="E1229" s="17"/>
      <c r="F1229" s="17"/>
      <c r="G1229" s="17"/>
      <c r="H1229" s="17"/>
      <c r="I1229" s="17"/>
      <c r="J1229" s="17"/>
      <c r="K1229" s="17"/>
      <c r="L1229" s="17"/>
      <c r="M1229" s="17"/>
      <c r="N1229" s="17"/>
      <c r="O1229" s="17"/>
      <c r="P1229" s="17"/>
      <c r="Q1229" s="17"/>
      <c r="R1229" s="17"/>
      <c r="S1229" s="17"/>
      <c r="T1229" s="17"/>
      <c r="U1229" s="17"/>
      <c r="V1229" s="17"/>
      <c r="W1229" s="17"/>
      <c r="X1229" s="17"/>
      <c r="Y1229" s="17"/>
    </row>
    <row r="1230" spans="2:25">
      <c r="B1230" s="17"/>
      <c r="C1230" s="17"/>
      <c r="D1230" s="17"/>
      <c r="E1230" s="17"/>
      <c r="F1230" s="17"/>
      <c r="G1230" s="17"/>
      <c r="H1230" s="17"/>
      <c r="I1230" s="17"/>
      <c r="J1230" s="17"/>
      <c r="K1230" s="17"/>
      <c r="L1230" s="17"/>
      <c r="M1230" s="17"/>
      <c r="N1230" s="17"/>
      <c r="O1230" s="17"/>
      <c r="P1230" s="17"/>
      <c r="Q1230" s="17"/>
      <c r="R1230" s="17"/>
      <c r="S1230" s="17"/>
      <c r="T1230" s="17"/>
      <c r="U1230" s="17"/>
      <c r="V1230" s="17"/>
      <c r="W1230" s="17"/>
      <c r="X1230" s="17"/>
      <c r="Y1230" s="17"/>
    </row>
    <row r="1231" spans="2:25">
      <c r="B1231" s="17"/>
      <c r="C1231" s="17"/>
      <c r="D1231" s="17"/>
      <c r="E1231" s="17"/>
      <c r="F1231" s="17"/>
      <c r="G1231" s="17"/>
      <c r="H1231" s="17"/>
      <c r="I1231" s="17"/>
      <c r="J1231" s="17"/>
      <c r="K1231" s="17"/>
      <c r="L1231" s="17"/>
      <c r="M1231" s="17"/>
      <c r="N1231" s="17"/>
      <c r="O1231" s="17"/>
      <c r="P1231" s="17"/>
      <c r="Q1231" s="17"/>
      <c r="R1231" s="17"/>
      <c r="S1231" s="17"/>
      <c r="T1231" s="17"/>
      <c r="U1231" s="17"/>
      <c r="V1231" s="17"/>
      <c r="W1231" s="17"/>
      <c r="X1231" s="17"/>
      <c r="Y1231" s="17"/>
    </row>
    <row r="1232" spans="2:25">
      <c r="B1232" s="17"/>
      <c r="C1232" s="17"/>
      <c r="D1232" s="17"/>
      <c r="E1232" s="17"/>
      <c r="F1232" s="17"/>
      <c r="G1232" s="17"/>
      <c r="H1232" s="17"/>
      <c r="I1232" s="17"/>
      <c r="J1232" s="17"/>
      <c r="K1232" s="17"/>
      <c r="L1232" s="17"/>
      <c r="M1232" s="17"/>
      <c r="N1232" s="17"/>
      <c r="O1232" s="17"/>
      <c r="P1232" s="17"/>
      <c r="Q1232" s="17"/>
      <c r="R1232" s="17"/>
      <c r="S1232" s="17"/>
      <c r="T1232" s="17"/>
      <c r="U1232" s="17"/>
      <c r="V1232" s="17"/>
      <c r="W1232" s="17"/>
      <c r="X1232" s="17"/>
      <c r="Y1232" s="17"/>
    </row>
    <row r="1233" spans="2:25">
      <c r="B1233" s="17"/>
      <c r="C1233" s="17"/>
      <c r="D1233" s="17"/>
      <c r="E1233" s="17"/>
      <c r="F1233" s="17"/>
      <c r="G1233" s="17"/>
      <c r="H1233" s="17"/>
      <c r="I1233" s="17"/>
      <c r="J1233" s="17"/>
      <c r="K1233" s="17"/>
      <c r="L1233" s="17"/>
      <c r="M1233" s="17"/>
      <c r="N1233" s="17"/>
      <c r="O1233" s="17"/>
      <c r="P1233" s="17"/>
      <c r="Q1233" s="17"/>
      <c r="R1233" s="17"/>
      <c r="S1233" s="17"/>
      <c r="T1233" s="17"/>
      <c r="U1233" s="17"/>
      <c r="V1233" s="17"/>
      <c r="W1233" s="17"/>
      <c r="X1233" s="17"/>
      <c r="Y1233" s="17"/>
    </row>
    <row r="1234" spans="2:25">
      <c r="B1234" s="17"/>
      <c r="C1234" s="17"/>
      <c r="D1234" s="17"/>
      <c r="E1234" s="17"/>
      <c r="F1234" s="17"/>
      <c r="G1234" s="17"/>
      <c r="H1234" s="17"/>
      <c r="I1234" s="17"/>
      <c r="J1234" s="17"/>
      <c r="K1234" s="17"/>
      <c r="L1234" s="17"/>
      <c r="M1234" s="17"/>
      <c r="N1234" s="17"/>
      <c r="O1234" s="17"/>
      <c r="P1234" s="17"/>
      <c r="Q1234" s="17"/>
      <c r="R1234" s="17"/>
      <c r="S1234" s="17"/>
      <c r="T1234" s="17"/>
      <c r="U1234" s="17"/>
      <c r="V1234" s="17"/>
      <c r="W1234" s="17"/>
      <c r="X1234" s="17"/>
      <c r="Y1234" s="17"/>
    </row>
    <row r="1235" spans="2:25">
      <c r="B1235" s="17"/>
      <c r="C1235" s="17"/>
      <c r="D1235" s="17"/>
      <c r="E1235" s="17"/>
      <c r="F1235" s="17"/>
      <c r="G1235" s="17"/>
      <c r="H1235" s="17"/>
      <c r="I1235" s="17"/>
      <c r="J1235" s="17"/>
      <c r="K1235" s="17"/>
      <c r="L1235" s="17"/>
      <c r="M1235" s="17"/>
      <c r="N1235" s="17"/>
      <c r="O1235" s="17"/>
      <c r="P1235" s="17"/>
      <c r="Q1235" s="17"/>
      <c r="R1235" s="17"/>
      <c r="S1235" s="17"/>
      <c r="T1235" s="17"/>
      <c r="U1235" s="17"/>
      <c r="V1235" s="17"/>
      <c r="W1235" s="17"/>
      <c r="X1235" s="17"/>
      <c r="Y1235" s="17"/>
    </row>
    <row r="1236" spans="2:25">
      <c r="B1236" s="17"/>
      <c r="C1236" s="17"/>
      <c r="D1236" s="17"/>
      <c r="E1236" s="17"/>
      <c r="F1236" s="17"/>
      <c r="G1236" s="17"/>
      <c r="H1236" s="17"/>
      <c r="I1236" s="17"/>
      <c r="J1236" s="17"/>
      <c r="K1236" s="17"/>
      <c r="L1236" s="17"/>
      <c r="M1236" s="17"/>
      <c r="N1236" s="17"/>
      <c r="O1236" s="17"/>
      <c r="P1236" s="17"/>
      <c r="Q1236" s="17"/>
      <c r="R1236" s="17"/>
      <c r="S1236" s="17"/>
      <c r="T1236" s="17"/>
      <c r="U1236" s="17"/>
      <c r="V1236" s="17"/>
      <c r="W1236" s="17"/>
      <c r="X1236" s="17"/>
      <c r="Y1236" s="17"/>
    </row>
    <row r="1237" spans="2:25">
      <c r="B1237" s="17"/>
      <c r="C1237" s="17"/>
      <c r="D1237" s="17"/>
      <c r="E1237" s="17"/>
      <c r="F1237" s="17"/>
      <c r="G1237" s="17"/>
      <c r="H1237" s="17"/>
      <c r="I1237" s="17"/>
      <c r="J1237" s="17"/>
      <c r="K1237" s="17"/>
      <c r="L1237" s="17"/>
      <c r="M1237" s="17"/>
      <c r="N1237" s="17"/>
      <c r="O1237" s="17"/>
      <c r="P1237" s="17"/>
      <c r="Q1237" s="17"/>
      <c r="R1237" s="17"/>
      <c r="S1237" s="17"/>
      <c r="T1237" s="17"/>
      <c r="U1237" s="17"/>
      <c r="V1237" s="17"/>
      <c r="W1237" s="17"/>
      <c r="X1237" s="17"/>
      <c r="Y1237" s="17"/>
    </row>
    <row r="1238" spans="2:25">
      <c r="B1238" s="17"/>
      <c r="C1238" s="17"/>
      <c r="D1238" s="17"/>
      <c r="E1238" s="17"/>
      <c r="F1238" s="17"/>
      <c r="G1238" s="17"/>
      <c r="H1238" s="17"/>
      <c r="I1238" s="17"/>
      <c r="J1238" s="17"/>
      <c r="K1238" s="17"/>
      <c r="L1238" s="17"/>
      <c r="M1238" s="17"/>
      <c r="N1238" s="17"/>
      <c r="O1238" s="17"/>
      <c r="P1238" s="17"/>
      <c r="Q1238" s="17"/>
      <c r="R1238" s="17"/>
      <c r="S1238" s="17"/>
      <c r="T1238" s="17"/>
      <c r="U1238" s="17"/>
      <c r="V1238" s="17"/>
      <c r="W1238" s="17"/>
      <c r="X1238" s="17"/>
      <c r="Y1238" s="17"/>
    </row>
    <row r="1239" spans="2:25">
      <c r="B1239" s="17"/>
      <c r="C1239" s="17"/>
      <c r="D1239" s="17"/>
      <c r="E1239" s="17"/>
      <c r="F1239" s="17"/>
      <c r="G1239" s="17"/>
      <c r="H1239" s="17"/>
      <c r="I1239" s="17"/>
      <c r="J1239" s="17"/>
      <c r="K1239" s="17"/>
      <c r="L1239" s="17"/>
      <c r="M1239" s="17"/>
      <c r="N1239" s="17"/>
      <c r="O1239" s="17"/>
      <c r="P1239" s="17"/>
      <c r="Q1239" s="17"/>
      <c r="R1239" s="17"/>
      <c r="S1239" s="17"/>
      <c r="T1239" s="17"/>
      <c r="U1239" s="17"/>
      <c r="V1239" s="17"/>
      <c r="W1239" s="17"/>
      <c r="X1239" s="17"/>
      <c r="Y1239" s="17"/>
    </row>
    <row r="1240" spans="2:25">
      <c r="B1240" s="17"/>
      <c r="C1240" s="17"/>
      <c r="D1240" s="17"/>
      <c r="E1240" s="17"/>
      <c r="F1240" s="17"/>
      <c r="G1240" s="17"/>
      <c r="H1240" s="17"/>
      <c r="I1240" s="17"/>
      <c r="J1240" s="17"/>
      <c r="K1240" s="17"/>
      <c r="L1240" s="17"/>
      <c r="M1240" s="17"/>
      <c r="N1240" s="17"/>
      <c r="O1240" s="17"/>
      <c r="P1240" s="17"/>
      <c r="Q1240" s="17"/>
      <c r="R1240" s="17"/>
      <c r="S1240" s="17"/>
      <c r="T1240" s="17"/>
      <c r="U1240" s="17"/>
      <c r="V1240" s="17"/>
      <c r="W1240" s="17"/>
      <c r="X1240" s="17"/>
      <c r="Y1240" s="17"/>
    </row>
    <row r="1241" spans="2:25">
      <c r="B1241" s="17"/>
      <c r="C1241" s="17"/>
      <c r="D1241" s="17"/>
      <c r="E1241" s="17"/>
      <c r="F1241" s="17"/>
      <c r="G1241" s="17"/>
      <c r="H1241" s="17"/>
      <c r="I1241" s="17"/>
      <c r="J1241" s="17"/>
      <c r="K1241" s="17"/>
      <c r="L1241" s="17"/>
      <c r="M1241" s="17"/>
      <c r="N1241" s="17"/>
      <c r="O1241" s="17"/>
      <c r="P1241" s="17"/>
      <c r="Q1241" s="17"/>
      <c r="R1241" s="17"/>
      <c r="S1241" s="17"/>
      <c r="T1241" s="17"/>
      <c r="U1241" s="17"/>
      <c r="V1241" s="17"/>
      <c r="W1241" s="17"/>
      <c r="X1241" s="17"/>
      <c r="Y1241" s="17"/>
    </row>
    <row r="1242" spans="2:25">
      <c r="B1242" s="17"/>
      <c r="C1242" s="17"/>
      <c r="D1242" s="17"/>
      <c r="E1242" s="17"/>
      <c r="F1242" s="17"/>
      <c r="G1242" s="17"/>
      <c r="H1242" s="17"/>
      <c r="I1242" s="17"/>
      <c r="J1242" s="17"/>
      <c r="K1242" s="17"/>
      <c r="L1242" s="17"/>
      <c r="M1242" s="17"/>
      <c r="N1242" s="17"/>
      <c r="O1242" s="17"/>
      <c r="P1242" s="17"/>
      <c r="Q1242" s="17"/>
      <c r="R1242" s="17"/>
      <c r="S1242" s="17"/>
      <c r="T1242" s="17"/>
      <c r="U1242" s="17"/>
      <c r="V1242" s="17"/>
      <c r="W1242" s="17"/>
      <c r="X1242" s="17"/>
      <c r="Y1242" s="17"/>
    </row>
    <row r="1243" spans="2:25">
      <c r="B1243" s="17"/>
      <c r="C1243" s="17"/>
      <c r="D1243" s="17"/>
      <c r="E1243" s="17"/>
      <c r="F1243" s="17"/>
      <c r="G1243" s="17"/>
      <c r="H1243" s="17"/>
      <c r="I1243" s="17"/>
      <c r="J1243" s="17"/>
      <c r="K1243" s="17"/>
      <c r="L1243" s="17"/>
      <c r="M1243" s="17"/>
      <c r="N1243" s="17"/>
      <c r="O1243" s="17"/>
      <c r="P1243" s="17"/>
      <c r="Q1243" s="17"/>
      <c r="R1243" s="17"/>
      <c r="S1243" s="17"/>
      <c r="T1243" s="17"/>
      <c r="U1243" s="17"/>
      <c r="V1243" s="17"/>
      <c r="W1243" s="17"/>
      <c r="X1243" s="17"/>
      <c r="Y1243" s="17"/>
    </row>
    <row r="1244" spans="2:25">
      <c r="B1244" s="17"/>
      <c r="C1244" s="17"/>
      <c r="D1244" s="17"/>
      <c r="E1244" s="17"/>
      <c r="F1244" s="17"/>
      <c r="G1244" s="17"/>
      <c r="H1244" s="17"/>
      <c r="I1244" s="17"/>
      <c r="J1244" s="17"/>
      <c r="K1244" s="17"/>
      <c r="L1244" s="17"/>
      <c r="M1244" s="17"/>
      <c r="N1244" s="17"/>
      <c r="O1244" s="17"/>
      <c r="P1244" s="17"/>
      <c r="Q1244" s="17"/>
      <c r="R1244" s="17"/>
      <c r="S1244" s="17"/>
      <c r="T1244" s="17"/>
      <c r="U1244" s="17"/>
      <c r="V1244" s="17"/>
      <c r="W1244" s="17"/>
      <c r="X1244" s="17"/>
      <c r="Y1244" s="17"/>
    </row>
    <row r="1245" spans="2:25">
      <c r="B1245" s="17"/>
      <c r="C1245" s="17"/>
      <c r="D1245" s="17"/>
      <c r="E1245" s="17"/>
      <c r="F1245" s="17"/>
      <c r="G1245" s="17"/>
      <c r="H1245" s="17"/>
      <c r="I1245" s="17"/>
      <c r="J1245" s="17"/>
      <c r="K1245" s="17"/>
      <c r="L1245" s="17"/>
      <c r="M1245" s="17"/>
      <c r="N1245" s="17"/>
      <c r="O1245" s="17"/>
      <c r="P1245" s="17"/>
      <c r="Q1245" s="17"/>
      <c r="R1245" s="17"/>
      <c r="S1245" s="17"/>
      <c r="T1245" s="17"/>
      <c r="U1245" s="17"/>
      <c r="V1245" s="17"/>
      <c r="W1245" s="17"/>
      <c r="X1245" s="17"/>
      <c r="Y1245" s="17"/>
    </row>
    <row r="1246" spans="2:25">
      <c r="B1246" s="17"/>
      <c r="C1246" s="17"/>
      <c r="D1246" s="17"/>
      <c r="E1246" s="17"/>
      <c r="F1246" s="17"/>
      <c r="G1246" s="17"/>
      <c r="H1246" s="17"/>
      <c r="I1246" s="17"/>
      <c r="J1246" s="17"/>
      <c r="K1246" s="17"/>
      <c r="L1246" s="17"/>
      <c r="M1246" s="17"/>
      <c r="N1246" s="17"/>
      <c r="O1246" s="17"/>
      <c r="P1246" s="17"/>
      <c r="Q1246" s="17"/>
      <c r="R1246" s="17"/>
      <c r="S1246" s="17"/>
      <c r="T1246" s="17"/>
      <c r="U1246" s="17"/>
      <c r="V1246" s="17"/>
      <c r="W1246" s="17"/>
      <c r="X1246" s="17"/>
      <c r="Y1246" s="17"/>
    </row>
    <row r="1247" spans="2:25">
      <c r="B1247" s="17"/>
      <c r="C1247" s="17"/>
      <c r="D1247" s="17"/>
      <c r="E1247" s="17"/>
      <c r="F1247" s="17"/>
      <c r="G1247" s="17"/>
      <c r="H1247" s="17"/>
      <c r="I1247" s="17"/>
      <c r="J1247" s="17"/>
      <c r="K1247" s="17"/>
      <c r="L1247" s="17"/>
      <c r="M1247" s="17"/>
      <c r="N1247" s="17"/>
      <c r="O1247" s="17"/>
      <c r="P1247" s="17"/>
      <c r="Q1247" s="17"/>
      <c r="R1247" s="17"/>
      <c r="S1247" s="17"/>
      <c r="T1247" s="17"/>
      <c r="U1247" s="17"/>
      <c r="V1247" s="17"/>
      <c r="W1247" s="17"/>
      <c r="X1247" s="17"/>
      <c r="Y1247" s="17"/>
    </row>
    <row r="1248" spans="2:25">
      <c r="B1248" s="17"/>
      <c r="C1248" s="17"/>
      <c r="D1248" s="17"/>
      <c r="E1248" s="17"/>
      <c r="F1248" s="17"/>
      <c r="G1248" s="17"/>
      <c r="H1248" s="17"/>
      <c r="I1248" s="17"/>
      <c r="J1248" s="17"/>
      <c r="K1248" s="17"/>
      <c r="L1248" s="17"/>
      <c r="M1248" s="17"/>
      <c r="N1248" s="17"/>
      <c r="O1248" s="17"/>
      <c r="P1248" s="17"/>
      <c r="Q1248" s="17"/>
      <c r="R1248" s="17"/>
      <c r="S1248" s="17"/>
      <c r="T1248" s="17"/>
      <c r="U1248" s="17"/>
      <c r="V1248" s="17"/>
      <c r="W1248" s="17"/>
      <c r="X1248" s="17"/>
      <c r="Y1248" s="17"/>
    </row>
    <row r="1249" spans="2:25">
      <c r="B1249" s="17"/>
      <c r="C1249" s="17"/>
      <c r="D1249" s="17"/>
      <c r="E1249" s="17"/>
      <c r="F1249" s="17"/>
      <c r="G1249" s="17"/>
      <c r="H1249" s="17"/>
      <c r="I1249" s="17"/>
      <c r="J1249" s="17"/>
      <c r="K1249" s="17"/>
      <c r="L1249" s="17"/>
      <c r="M1249" s="17"/>
      <c r="N1249" s="17"/>
      <c r="O1249" s="17"/>
      <c r="P1249" s="17"/>
      <c r="Q1249" s="17"/>
      <c r="R1249" s="17"/>
      <c r="S1249" s="17"/>
      <c r="T1249" s="17"/>
      <c r="U1249" s="17"/>
      <c r="V1249" s="17"/>
      <c r="W1249" s="17"/>
      <c r="X1249" s="17"/>
      <c r="Y1249" s="17"/>
    </row>
    <row r="1250" spans="2:25">
      <c r="B1250" s="17"/>
      <c r="C1250" s="17"/>
      <c r="D1250" s="17"/>
      <c r="E1250" s="17"/>
      <c r="F1250" s="17"/>
      <c r="G1250" s="17"/>
      <c r="H1250" s="17"/>
      <c r="I1250" s="17"/>
      <c r="J1250" s="17"/>
      <c r="K1250" s="17"/>
      <c r="L1250" s="17"/>
      <c r="M1250" s="17"/>
      <c r="N1250" s="17"/>
      <c r="O1250" s="17"/>
      <c r="P1250" s="17"/>
      <c r="Q1250" s="17"/>
      <c r="R1250" s="17"/>
      <c r="S1250" s="17"/>
      <c r="T1250" s="17"/>
      <c r="U1250" s="17"/>
      <c r="V1250" s="17"/>
      <c r="W1250" s="17"/>
      <c r="X1250" s="17"/>
      <c r="Y1250" s="17"/>
    </row>
    <row r="1251" spans="2:25">
      <c r="B1251" s="17"/>
      <c r="C1251" s="17"/>
      <c r="D1251" s="17"/>
      <c r="E1251" s="17"/>
      <c r="F1251" s="17"/>
      <c r="G1251" s="17"/>
      <c r="H1251" s="17"/>
      <c r="I1251" s="17"/>
      <c r="J1251" s="17"/>
      <c r="K1251" s="17"/>
      <c r="L1251" s="17"/>
      <c r="M1251" s="17"/>
      <c r="N1251" s="17"/>
      <c r="O1251" s="17"/>
      <c r="P1251" s="17"/>
      <c r="Q1251" s="17"/>
      <c r="R1251" s="17"/>
      <c r="S1251" s="17"/>
      <c r="T1251" s="17"/>
      <c r="U1251" s="17"/>
      <c r="V1251" s="17"/>
      <c r="W1251" s="17"/>
      <c r="X1251" s="17"/>
      <c r="Y1251" s="17"/>
    </row>
    <row r="1252" spans="2:25">
      <c r="B1252" s="17"/>
      <c r="C1252" s="17"/>
      <c r="D1252" s="17"/>
      <c r="E1252" s="17"/>
      <c r="F1252" s="17"/>
      <c r="G1252" s="17"/>
      <c r="H1252" s="17"/>
      <c r="I1252" s="17"/>
      <c r="J1252" s="17"/>
      <c r="K1252" s="17"/>
      <c r="L1252" s="17"/>
      <c r="M1252" s="17"/>
      <c r="N1252" s="17"/>
      <c r="O1252" s="17"/>
      <c r="P1252" s="17"/>
      <c r="Q1252" s="17"/>
      <c r="R1252" s="17"/>
      <c r="S1252" s="17"/>
      <c r="T1252" s="17"/>
      <c r="U1252" s="17"/>
      <c r="V1252" s="17"/>
      <c r="W1252" s="17"/>
      <c r="X1252" s="17"/>
      <c r="Y1252" s="17"/>
    </row>
    <row r="1253" spans="2:25">
      <c r="B1253" s="17"/>
      <c r="C1253" s="17"/>
      <c r="D1253" s="17"/>
      <c r="E1253" s="17"/>
      <c r="F1253" s="17"/>
      <c r="G1253" s="17"/>
      <c r="H1253" s="17"/>
      <c r="I1253" s="17"/>
      <c r="J1253" s="17"/>
      <c r="K1253" s="17"/>
      <c r="L1253" s="17"/>
      <c r="M1253" s="17"/>
      <c r="N1253" s="17"/>
      <c r="O1253" s="17"/>
      <c r="P1253" s="17"/>
      <c r="Q1253" s="17"/>
      <c r="R1253" s="17"/>
      <c r="S1253" s="17"/>
      <c r="T1253" s="17"/>
      <c r="U1253" s="17"/>
      <c r="V1253" s="17"/>
      <c r="W1253" s="17"/>
      <c r="X1253" s="17"/>
      <c r="Y1253" s="17"/>
    </row>
    <row r="1254" spans="2:25">
      <c r="B1254" s="17"/>
      <c r="C1254" s="17"/>
      <c r="D1254" s="17"/>
      <c r="E1254" s="17"/>
      <c r="F1254" s="17"/>
      <c r="G1254" s="17"/>
      <c r="H1254" s="17"/>
      <c r="I1254" s="17"/>
      <c r="J1254" s="17"/>
      <c r="K1254" s="17"/>
      <c r="L1254" s="17"/>
      <c r="M1254" s="17"/>
      <c r="N1254" s="17"/>
      <c r="O1254" s="17"/>
      <c r="P1254" s="17"/>
      <c r="Q1254" s="17"/>
      <c r="R1254" s="17"/>
      <c r="S1254" s="17"/>
      <c r="T1254" s="17"/>
      <c r="U1254" s="17"/>
      <c r="V1254" s="17"/>
      <c r="W1254" s="17"/>
      <c r="X1254" s="17"/>
      <c r="Y1254" s="17"/>
    </row>
    <row r="1255" spans="2:25">
      <c r="B1255" s="17"/>
      <c r="C1255" s="17"/>
      <c r="D1255" s="17"/>
      <c r="E1255" s="17"/>
      <c r="F1255" s="17"/>
      <c r="G1255" s="17"/>
      <c r="H1255" s="17"/>
      <c r="I1255" s="17"/>
      <c r="J1255" s="17"/>
      <c r="K1255" s="17"/>
      <c r="L1255" s="17"/>
      <c r="M1255" s="17"/>
      <c r="N1255" s="17"/>
      <c r="O1255" s="17"/>
      <c r="P1255" s="17"/>
      <c r="Q1255" s="17"/>
      <c r="R1255" s="17"/>
      <c r="S1255" s="17"/>
      <c r="T1255" s="17"/>
      <c r="U1255" s="17"/>
      <c r="V1255" s="17"/>
      <c r="W1255" s="17"/>
      <c r="X1255" s="17"/>
      <c r="Y1255" s="17"/>
    </row>
    <row r="1256" spans="2:25">
      <c r="B1256" s="17"/>
      <c r="C1256" s="17"/>
      <c r="D1256" s="17"/>
      <c r="E1256" s="17"/>
      <c r="F1256" s="17"/>
      <c r="G1256" s="17"/>
      <c r="H1256" s="17"/>
      <c r="I1256" s="17"/>
      <c r="J1256" s="17"/>
      <c r="K1256" s="17"/>
      <c r="L1256" s="17"/>
      <c r="M1256" s="17"/>
      <c r="N1256" s="17"/>
      <c r="O1256" s="17"/>
      <c r="P1256" s="17"/>
      <c r="Q1256" s="17"/>
      <c r="R1256" s="17"/>
      <c r="S1256" s="17"/>
      <c r="T1256" s="17"/>
      <c r="U1256" s="17"/>
      <c r="V1256" s="17"/>
      <c r="W1256" s="17"/>
      <c r="X1256" s="17"/>
      <c r="Y1256" s="17"/>
    </row>
    <row r="1257" spans="2:25">
      <c r="B1257" s="17"/>
      <c r="C1257" s="17"/>
      <c r="D1257" s="17"/>
      <c r="E1257" s="17"/>
      <c r="F1257" s="17"/>
      <c r="G1257" s="17"/>
      <c r="H1257" s="17"/>
      <c r="I1257" s="17"/>
      <c r="J1257" s="17"/>
      <c r="K1257" s="17"/>
      <c r="L1257" s="17"/>
      <c r="M1257" s="17"/>
      <c r="N1257" s="17"/>
      <c r="O1257" s="17"/>
      <c r="P1257" s="17"/>
      <c r="Q1257" s="17"/>
      <c r="R1257" s="17"/>
      <c r="S1257" s="17"/>
      <c r="T1257" s="17"/>
      <c r="U1257" s="17"/>
      <c r="V1257" s="17"/>
      <c r="W1257" s="17"/>
      <c r="X1257" s="17"/>
      <c r="Y1257" s="17"/>
    </row>
    <row r="1258" spans="2:25">
      <c r="B1258" s="17"/>
      <c r="C1258" s="17"/>
      <c r="D1258" s="17"/>
      <c r="E1258" s="17"/>
      <c r="F1258" s="17"/>
      <c r="G1258" s="17"/>
      <c r="H1258" s="17"/>
      <c r="I1258" s="17"/>
      <c r="J1258" s="17"/>
      <c r="K1258" s="17"/>
      <c r="L1258" s="17"/>
      <c r="M1258" s="17"/>
      <c r="N1258" s="17"/>
      <c r="O1258" s="17"/>
      <c r="P1258" s="17"/>
      <c r="Q1258" s="17"/>
      <c r="R1258" s="17"/>
      <c r="S1258" s="17"/>
      <c r="T1258" s="17"/>
      <c r="U1258" s="17"/>
      <c r="V1258" s="17"/>
      <c r="W1258" s="17"/>
      <c r="X1258" s="17"/>
      <c r="Y1258" s="17"/>
    </row>
    <row r="1259" spans="2:25">
      <c r="B1259" s="17"/>
      <c r="C1259" s="17"/>
      <c r="D1259" s="17"/>
      <c r="E1259" s="17"/>
      <c r="F1259" s="17"/>
      <c r="G1259" s="17"/>
      <c r="H1259" s="17"/>
      <c r="I1259" s="17"/>
      <c r="J1259" s="17"/>
      <c r="K1259" s="17"/>
      <c r="L1259" s="17"/>
      <c r="M1259" s="17"/>
      <c r="N1259" s="17"/>
      <c r="O1259" s="17"/>
      <c r="P1259" s="17"/>
      <c r="Q1259" s="17"/>
      <c r="R1259" s="17"/>
      <c r="S1259" s="17"/>
      <c r="T1259" s="17"/>
      <c r="U1259" s="17"/>
      <c r="V1259" s="17"/>
      <c r="W1259" s="17"/>
      <c r="X1259" s="17"/>
      <c r="Y1259" s="17"/>
    </row>
    <row r="1260" spans="2:25">
      <c r="B1260" s="17"/>
      <c r="C1260" s="17"/>
      <c r="D1260" s="17"/>
      <c r="E1260" s="17"/>
      <c r="F1260" s="17"/>
      <c r="G1260" s="17"/>
      <c r="H1260" s="17"/>
      <c r="I1260" s="17"/>
      <c r="J1260" s="17"/>
      <c r="K1260" s="17"/>
      <c r="L1260" s="17"/>
      <c r="M1260" s="17"/>
      <c r="N1260" s="17"/>
      <c r="O1260" s="17"/>
      <c r="P1260" s="17"/>
      <c r="Q1260" s="17"/>
      <c r="R1260" s="17"/>
      <c r="S1260" s="17"/>
      <c r="T1260" s="17"/>
      <c r="U1260" s="17"/>
      <c r="V1260" s="17"/>
      <c r="W1260" s="17"/>
      <c r="X1260" s="17"/>
      <c r="Y1260" s="17"/>
    </row>
    <row r="1261" spans="2:25">
      <c r="B1261" s="17"/>
      <c r="C1261" s="17"/>
      <c r="D1261" s="17"/>
      <c r="E1261" s="17"/>
      <c r="F1261" s="17"/>
      <c r="G1261" s="17"/>
      <c r="H1261" s="17"/>
      <c r="I1261" s="17"/>
      <c r="J1261" s="17"/>
      <c r="K1261" s="17"/>
      <c r="L1261" s="17"/>
      <c r="M1261" s="17"/>
      <c r="N1261" s="17"/>
      <c r="O1261" s="17"/>
      <c r="P1261" s="17"/>
      <c r="Q1261" s="17"/>
      <c r="R1261" s="17"/>
      <c r="S1261" s="17"/>
      <c r="T1261" s="17"/>
      <c r="U1261" s="17"/>
      <c r="V1261" s="17"/>
      <c r="W1261" s="17"/>
      <c r="X1261" s="17"/>
      <c r="Y1261" s="17"/>
    </row>
    <row r="1262" spans="2:25">
      <c r="B1262" s="17"/>
      <c r="C1262" s="17"/>
      <c r="D1262" s="17"/>
      <c r="E1262" s="17"/>
      <c r="F1262" s="17"/>
      <c r="G1262" s="17"/>
      <c r="H1262" s="17"/>
      <c r="I1262" s="17"/>
      <c r="J1262" s="17"/>
      <c r="K1262" s="17"/>
      <c r="L1262" s="17"/>
      <c r="M1262" s="17"/>
      <c r="N1262" s="17"/>
      <c r="O1262" s="17"/>
      <c r="P1262" s="17"/>
      <c r="Q1262" s="17"/>
      <c r="R1262" s="17"/>
      <c r="S1262" s="17"/>
      <c r="T1262" s="17"/>
      <c r="U1262" s="17"/>
      <c r="V1262" s="17"/>
      <c r="W1262" s="17"/>
      <c r="X1262" s="17"/>
      <c r="Y1262" s="17"/>
    </row>
    <row r="1263" spans="2:25">
      <c r="B1263" s="17"/>
      <c r="C1263" s="17"/>
      <c r="D1263" s="17"/>
      <c r="E1263" s="17"/>
      <c r="F1263" s="17"/>
      <c r="G1263" s="17"/>
      <c r="H1263" s="17"/>
      <c r="I1263" s="17"/>
      <c r="J1263" s="17"/>
      <c r="K1263" s="17"/>
      <c r="L1263" s="17"/>
      <c r="M1263" s="17"/>
      <c r="N1263" s="17"/>
      <c r="O1263" s="17"/>
      <c r="P1263" s="17"/>
      <c r="Q1263" s="17"/>
      <c r="R1263" s="17"/>
      <c r="S1263" s="17"/>
      <c r="T1263" s="17"/>
      <c r="U1263" s="17"/>
      <c r="V1263" s="17"/>
      <c r="W1263" s="17"/>
      <c r="X1263" s="17"/>
      <c r="Y1263" s="17"/>
    </row>
    <row r="1264" spans="2:25">
      <c r="B1264" s="17"/>
      <c r="C1264" s="17"/>
      <c r="D1264" s="17"/>
      <c r="E1264" s="17"/>
      <c r="F1264" s="17"/>
      <c r="G1264" s="17"/>
      <c r="H1264" s="17"/>
      <c r="I1264" s="17"/>
      <c r="J1264" s="17"/>
      <c r="K1264" s="17"/>
      <c r="L1264" s="17"/>
      <c r="M1264" s="17"/>
      <c r="N1264" s="17"/>
      <c r="O1264" s="17"/>
      <c r="P1264" s="17"/>
      <c r="Q1264" s="17"/>
      <c r="R1264" s="17"/>
      <c r="S1264" s="17"/>
      <c r="T1264" s="17"/>
      <c r="U1264" s="17"/>
      <c r="V1264" s="17"/>
      <c r="W1264" s="17"/>
      <c r="X1264" s="17"/>
      <c r="Y1264" s="17"/>
    </row>
    <row r="1265" spans="2:25">
      <c r="B1265" s="17"/>
      <c r="C1265" s="17"/>
      <c r="D1265" s="17"/>
      <c r="E1265" s="17"/>
      <c r="F1265" s="17"/>
      <c r="G1265" s="17"/>
      <c r="H1265" s="17"/>
      <c r="I1265" s="17"/>
      <c r="J1265" s="17"/>
      <c r="K1265" s="17"/>
      <c r="L1265" s="17"/>
      <c r="M1265" s="17"/>
      <c r="N1265" s="17"/>
      <c r="O1265" s="17"/>
      <c r="P1265" s="17"/>
      <c r="Q1265" s="17"/>
      <c r="R1265" s="17"/>
      <c r="S1265" s="17"/>
      <c r="T1265" s="17"/>
      <c r="U1265" s="17"/>
      <c r="V1265" s="17"/>
      <c r="W1265" s="17"/>
      <c r="X1265" s="17"/>
      <c r="Y1265" s="17"/>
    </row>
    <row r="1266" spans="2:25">
      <c r="B1266" s="17"/>
      <c r="C1266" s="17"/>
      <c r="D1266" s="17"/>
      <c r="E1266" s="17"/>
      <c r="F1266" s="17"/>
      <c r="G1266" s="17"/>
      <c r="H1266" s="17"/>
      <c r="I1266" s="17"/>
      <c r="J1266" s="17"/>
      <c r="K1266" s="17"/>
      <c r="L1266" s="17"/>
      <c r="M1266" s="17"/>
      <c r="N1266" s="17"/>
      <c r="O1266" s="17"/>
      <c r="P1266" s="17"/>
      <c r="Q1266" s="17"/>
      <c r="R1266" s="17"/>
      <c r="S1266" s="17"/>
      <c r="T1266" s="17"/>
      <c r="U1266" s="17"/>
      <c r="V1266" s="17"/>
      <c r="W1266" s="17"/>
      <c r="X1266" s="17"/>
      <c r="Y1266" s="17"/>
    </row>
    <row r="1267" spans="2:25">
      <c r="B1267" s="17"/>
      <c r="C1267" s="17"/>
      <c r="D1267" s="17"/>
      <c r="E1267" s="17"/>
      <c r="F1267" s="17"/>
      <c r="G1267" s="17"/>
      <c r="H1267" s="17"/>
      <c r="I1267" s="17"/>
      <c r="J1267" s="17"/>
      <c r="K1267" s="17"/>
      <c r="L1267" s="17"/>
      <c r="M1267" s="17"/>
      <c r="N1267" s="17"/>
      <c r="O1267" s="17"/>
      <c r="P1267" s="17"/>
      <c r="Q1267" s="17"/>
      <c r="R1267" s="17"/>
      <c r="S1267" s="17"/>
      <c r="T1267" s="17"/>
      <c r="U1267" s="17"/>
      <c r="V1267" s="17"/>
      <c r="W1267" s="17"/>
      <c r="X1267" s="17"/>
      <c r="Y1267" s="17"/>
    </row>
    <row r="1268" spans="2:25">
      <c r="B1268" s="17"/>
      <c r="C1268" s="17"/>
      <c r="D1268" s="17"/>
      <c r="E1268" s="17"/>
      <c r="F1268" s="17"/>
      <c r="G1268" s="17"/>
      <c r="H1268" s="17"/>
      <c r="I1268" s="17"/>
      <c r="J1268" s="17"/>
      <c r="K1268" s="17"/>
      <c r="L1268" s="17"/>
      <c r="M1268" s="17"/>
      <c r="N1268" s="17"/>
      <c r="O1268" s="17"/>
      <c r="P1268" s="17"/>
      <c r="Q1268" s="17"/>
      <c r="R1268" s="17"/>
      <c r="S1268" s="17"/>
      <c r="T1268" s="17"/>
      <c r="U1268" s="17"/>
      <c r="V1268" s="17"/>
      <c r="W1268" s="17"/>
      <c r="X1268" s="17"/>
      <c r="Y1268" s="17"/>
    </row>
    <row r="1269" spans="2:25">
      <c r="B1269" s="17"/>
      <c r="C1269" s="17"/>
      <c r="D1269" s="17"/>
      <c r="E1269" s="17"/>
      <c r="F1269" s="17"/>
      <c r="G1269" s="17"/>
      <c r="H1269" s="17"/>
      <c r="I1269" s="17"/>
      <c r="J1269" s="17"/>
      <c r="K1269" s="17"/>
      <c r="L1269" s="17"/>
      <c r="M1269" s="17"/>
      <c r="N1269" s="17"/>
      <c r="O1269" s="17"/>
      <c r="P1269" s="17"/>
      <c r="Q1269" s="17"/>
      <c r="R1269" s="17"/>
      <c r="S1269" s="17"/>
      <c r="T1269" s="17"/>
      <c r="U1269" s="17"/>
      <c r="V1269" s="17"/>
      <c r="W1269" s="17"/>
      <c r="X1269" s="17"/>
      <c r="Y1269" s="17"/>
    </row>
    <row r="1270" spans="2:25">
      <c r="B1270" s="17"/>
      <c r="C1270" s="17"/>
      <c r="D1270" s="17"/>
      <c r="E1270" s="17"/>
      <c r="F1270" s="17"/>
      <c r="G1270" s="17"/>
      <c r="H1270" s="17"/>
      <c r="I1270" s="17"/>
      <c r="J1270" s="17"/>
      <c r="K1270" s="17"/>
      <c r="L1270" s="17"/>
      <c r="M1270" s="17"/>
      <c r="N1270" s="17"/>
      <c r="O1270" s="17"/>
      <c r="P1270" s="17"/>
      <c r="Q1270" s="17"/>
      <c r="R1270" s="17"/>
      <c r="S1270" s="17"/>
      <c r="T1270" s="17"/>
      <c r="U1270" s="17"/>
      <c r="V1270" s="17"/>
      <c r="W1270" s="17"/>
      <c r="X1270" s="17"/>
      <c r="Y1270" s="17"/>
    </row>
    <row r="1271" spans="2:25">
      <c r="B1271" s="17"/>
      <c r="C1271" s="17"/>
      <c r="D1271" s="17"/>
      <c r="E1271" s="17"/>
      <c r="F1271" s="17"/>
      <c r="G1271" s="17"/>
      <c r="H1271" s="17"/>
      <c r="I1271" s="17"/>
      <c r="J1271" s="17"/>
      <c r="K1271" s="17"/>
      <c r="L1271" s="17"/>
      <c r="M1271" s="17"/>
      <c r="N1271" s="17"/>
      <c r="O1271" s="17"/>
      <c r="P1271" s="17"/>
      <c r="Q1271" s="17"/>
      <c r="R1271" s="17"/>
      <c r="S1271" s="17"/>
      <c r="T1271" s="17"/>
      <c r="U1271" s="17"/>
      <c r="V1271" s="17"/>
      <c r="W1271" s="17"/>
      <c r="X1271" s="17"/>
      <c r="Y1271" s="17"/>
    </row>
    <row r="1272" spans="2:25">
      <c r="B1272" s="17"/>
      <c r="C1272" s="17"/>
      <c r="D1272" s="17"/>
      <c r="E1272" s="17"/>
      <c r="F1272" s="17"/>
      <c r="G1272" s="17"/>
      <c r="H1272" s="17"/>
      <c r="I1272" s="17"/>
      <c r="J1272" s="17"/>
      <c r="K1272" s="17"/>
      <c r="L1272" s="17"/>
      <c r="M1272" s="17"/>
      <c r="N1272" s="17"/>
      <c r="O1272" s="17"/>
      <c r="P1272" s="17"/>
      <c r="Q1272" s="17"/>
      <c r="R1272" s="17"/>
      <c r="S1272" s="17"/>
      <c r="T1272" s="17"/>
      <c r="U1272" s="17"/>
      <c r="V1272" s="17"/>
      <c r="W1272" s="17"/>
      <c r="X1272" s="17"/>
      <c r="Y1272" s="17"/>
    </row>
    <row r="1273" spans="2:25">
      <c r="B1273" s="17"/>
      <c r="C1273" s="17"/>
      <c r="D1273" s="17"/>
      <c r="E1273" s="17"/>
      <c r="F1273" s="17"/>
      <c r="G1273" s="17"/>
      <c r="H1273" s="17"/>
      <c r="I1273" s="17"/>
      <c r="J1273" s="17"/>
      <c r="K1273" s="17"/>
      <c r="L1273" s="17"/>
      <c r="M1273" s="17"/>
      <c r="N1273" s="17"/>
      <c r="O1273" s="17"/>
      <c r="P1273" s="17"/>
      <c r="Q1273" s="17"/>
      <c r="R1273" s="17"/>
      <c r="S1273" s="17"/>
      <c r="T1273" s="17"/>
      <c r="U1273" s="17"/>
      <c r="V1273" s="17"/>
      <c r="W1273" s="17"/>
      <c r="X1273" s="17"/>
      <c r="Y1273" s="17"/>
    </row>
    <row r="1274" spans="2:25">
      <c r="B1274" s="17"/>
      <c r="C1274" s="17"/>
      <c r="D1274" s="17"/>
      <c r="E1274" s="17"/>
      <c r="F1274" s="17"/>
      <c r="G1274" s="17"/>
      <c r="H1274" s="17"/>
      <c r="I1274" s="17"/>
      <c r="J1274" s="17"/>
      <c r="K1274" s="17"/>
      <c r="L1274" s="17"/>
      <c r="M1274" s="17"/>
      <c r="N1274" s="17"/>
      <c r="O1274" s="17"/>
      <c r="P1274" s="17"/>
      <c r="Q1274" s="17"/>
      <c r="R1274" s="17"/>
      <c r="S1274" s="17"/>
      <c r="T1274" s="17"/>
      <c r="U1274" s="17"/>
      <c r="V1274" s="17"/>
      <c r="W1274" s="17"/>
      <c r="X1274" s="17"/>
      <c r="Y1274" s="17"/>
    </row>
    <row r="1275" spans="2:25">
      <c r="B1275" s="17"/>
      <c r="C1275" s="17"/>
      <c r="D1275" s="17"/>
      <c r="E1275" s="17"/>
      <c r="F1275" s="17"/>
      <c r="G1275" s="17"/>
      <c r="H1275" s="17"/>
      <c r="I1275" s="17"/>
      <c r="J1275" s="17"/>
      <c r="K1275" s="17"/>
      <c r="L1275" s="17"/>
      <c r="M1275" s="17"/>
      <c r="N1275" s="17"/>
      <c r="O1275" s="17"/>
      <c r="P1275" s="17"/>
      <c r="Q1275" s="17"/>
      <c r="R1275" s="17"/>
      <c r="S1275" s="17"/>
      <c r="T1275" s="17"/>
      <c r="U1275" s="17"/>
      <c r="V1275" s="17"/>
      <c r="W1275" s="17"/>
      <c r="X1275" s="17"/>
      <c r="Y1275" s="17"/>
    </row>
    <row r="1276" spans="2:25">
      <c r="B1276" s="17"/>
      <c r="C1276" s="17"/>
      <c r="D1276" s="17"/>
      <c r="E1276" s="17"/>
      <c r="F1276" s="17"/>
      <c r="G1276" s="17"/>
      <c r="H1276" s="17"/>
      <c r="I1276" s="17"/>
      <c r="J1276" s="17"/>
      <c r="K1276" s="17"/>
      <c r="L1276" s="17"/>
      <c r="M1276" s="17"/>
      <c r="N1276" s="17"/>
      <c r="O1276" s="17"/>
      <c r="P1276" s="17"/>
      <c r="Q1276" s="17"/>
      <c r="R1276" s="17"/>
      <c r="S1276" s="17"/>
      <c r="T1276" s="17"/>
      <c r="U1276" s="17"/>
      <c r="V1276" s="17"/>
      <c r="W1276" s="17"/>
      <c r="X1276" s="17"/>
      <c r="Y1276" s="17"/>
    </row>
    <row r="1277" spans="2:25">
      <c r="B1277" s="17"/>
      <c r="C1277" s="17"/>
      <c r="D1277" s="17"/>
      <c r="E1277" s="17"/>
      <c r="F1277" s="17"/>
      <c r="G1277" s="17"/>
      <c r="H1277" s="17"/>
      <c r="I1277" s="17"/>
      <c r="J1277" s="17"/>
      <c r="K1277" s="17"/>
      <c r="L1277" s="17"/>
      <c r="M1277" s="17"/>
      <c r="N1277" s="17"/>
      <c r="O1277" s="17"/>
      <c r="P1277" s="17"/>
      <c r="Q1277" s="17"/>
      <c r="R1277" s="17"/>
      <c r="S1277" s="17"/>
      <c r="T1277" s="17"/>
      <c r="U1277" s="17"/>
      <c r="V1277" s="17"/>
      <c r="W1277" s="17"/>
      <c r="X1277" s="17"/>
      <c r="Y1277" s="17"/>
    </row>
    <row r="1278" spans="2:25">
      <c r="B1278" s="17"/>
      <c r="C1278" s="17"/>
      <c r="D1278" s="17"/>
      <c r="E1278" s="17"/>
      <c r="F1278" s="17"/>
      <c r="G1278" s="17"/>
      <c r="H1278" s="17"/>
      <c r="I1278" s="17"/>
      <c r="J1278" s="17"/>
      <c r="K1278" s="17"/>
      <c r="L1278" s="17"/>
      <c r="M1278" s="17"/>
      <c r="N1278" s="17"/>
      <c r="O1278" s="17"/>
      <c r="P1278" s="17"/>
      <c r="Q1278" s="17"/>
      <c r="R1278" s="17"/>
      <c r="S1278" s="17"/>
      <c r="T1278" s="17"/>
      <c r="U1278" s="17"/>
      <c r="V1278" s="17"/>
      <c r="W1278" s="17"/>
      <c r="X1278" s="17"/>
      <c r="Y1278" s="17"/>
    </row>
    <row r="1279" spans="2:25">
      <c r="B1279" s="17"/>
      <c r="C1279" s="17"/>
      <c r="D1279" s="17"/>
      <c r="E1279" s="17"/>
      <c r="F1279" s="17"/>
      <c r="G1279" s="17"/>
      <c r="H1279" s="17"/>
      <c r="I1279" s="17"/>
      <c r="J1279" s="17"/>
      <c r="K1279" s="17"/>
      <c r="L1279" s="17"/>
      <c r="M1279" s="17"/>
      <c r="N1279" s="17"/>
      <c r="O1279" s="17"/>
      <c r="P1279" s="17"/>
      <c r="Q1279" s="17"/>
      <c r="R1279" s="17"/>
      <c r="S1279" s="17"/>
      <c r="T1279" s="17"/>
      <c r="U1279" s="17"/>
      <c r="V1279" s="17"/>
      <c r="W1279" s="17"/>
      <c r="X1279" s="17"/>
      <c r="Y1279" s="17"/>
    </row>
    <row r="1280" spans="2:25">
      <c r="B1280" s="17"/>
      <c r="C1280" s="17"/>
      <c r="D1280" s="17"/>
      <c r="E1280" s="17"/>
      <c r="F1280" s="17"/>
      <c r="G1280" s="17"/>
      <c r="H1280" s="17"/>
      <c r="I1280" s="17"/>
      <c r="J1280" s="17"/>
      <c r="K1280" s="17"/>
      <c r="L1280" s="17"/>
      <c r="M1280" s="17"/>
      <c r="N1280" s="17"/>
      <c r="O1280" s="17"/>
      <c r="P1280" s="17"/>
      <c r="Q1280" s="17"/>
      <c r="R1280" s="17"/>
      <c r="S1280" s="17"/>
      <c r="T1280" s="17"/>
      <c r="U1280" s="17"/>
      <c r="V1280" s="17"/>
      <c r="W1280" s="17"/>
      <c r="X1280" s="17"/>
      <c r="Y1280" s="17"/>
    </row>
    <row r="1281" spans="2:25">
      <c r="B1281" s="17"/>
      <c r="C1281" s="17"/>
      <c r="D1281" s="17"/>
      <c r="E1281" s="17"/>
      <c r="F1281" s="17"/>
      <c r="G1281" s="17"/>
      <c r="H1281" s="17"/>
      <c r="I1281" s="17"/>
      <c r="J1281" s="17"/>
      <c r="K1281" s="17"/>
      <c r="L1281" s="17"/>
      <c r="M1281" s="17"/>
      <c r="N1281" s="17"/>
      <c r="O1281" s="17"/>
      <c r="P1281" s="17"/>
      <c r="Q1281" s="17"/>
      <c r="R1281" s="17"/>
      <c r="S1281" s="17"/>
      <c r="T1281" s="17"/>
      <c r="U1281" s="17"/>
      <c r="V1281" s="17"/>
      <c r="W1281" s="17"/>
      <c r="X1281" s="17"/>
      <c r="Y1281" s="17"/>
    </row>
    <row r="1282" spans="2:25">
      <c r="B1282" s="17"/>
      <c r="C1282" s="17"/>
      <c r="D1282" s="17"/>
      <c r="E1282" s="17"/>
      <c r="F1282" s="17"/>
      <c r="G1282" s="17"/>
      <c r="H1282" s="17"/>
      <c r="I1282" s="17"/>
      <c r="J1282" s="17"/>
      <c r="K1282" s="17"/>
      <c r="L1282" s="17"/>
      <c r="M1282" s="17"/>
      <c r="N1282" s="17"/>
      <c r="O1282" s="17"/>
      <c r="P1282" s="17"/>
      <c r="Q1282" s="17"/>
      <c r="R1282" s="17"/>
      <c r="S1282" s="17"/>
      <c r="T1282" s="17"/>
      <c r="U1282" s="17"/>
      <c r="V1282" s="17"/>
      <c r="W1282" s="17"/>
      <c r="X1282" s="17"/>
      <c r="Y1282" s="17"/>
    </row>
    <row r="1283" spans="2:25">
      <c r="B1283" s="17"/>
      <c r="C1283" s="17"/>
      <c r="D1283" s="17"/>
      <c r="E1283" s="17"/>
      <c r="F1283" s="17"/>
      <c r="G1283" s="17"/>
      <c r="H1283" s="17"/>
      <c r="I1283" s="17"/>
      <c r="J1283" s="17"/>
      <c r="K1283" s="17"/>
      <c r="L1283" s="17"/>
      <c r="M1283" s="17"/>
      <c r="N1283" s="17"/>
      <c r="O1283" s="17"/>
      <c r="P1283" s="17"/>
      <c r="Q1283" s="17"/>
      <c r="R1283" s="17"/>
      <c r="S1283" s="17"/>
      <c r="T1283" s="17"/>
      <c r="U1283" s="17"/>
      <c r="V1283" s="17"/>
      <c r="W1283" s="17"/>
      <c r="X1283" s="17"/>
      <c r="Y1283" s="17"/>
    </row>
    <row r="1284" spans="2:25">
      <c r="B1284" s="17"/>
      <c r="C1284" s="17"/>
      <c r="D1284" s="17"/>
      <c r="E1284" s="17"/>
      <c r="F1284" s="17"/>
      <c r="G1284" s="17"/>
      <c r="H1284" s="17"/>
      <c r="I1284" s="17"/>
      <c r="J1284" s="17"/>
      <c r="K1284" s="17"/>
      <c r="L1284" s="17"/>
      <c r="M1284" s="17"/>
      <c r="N1284" s="17"/>
      <c r="O1284" s="17"/>
      <c r="P1284" s="17"/>
      <c r="Q1284" s="17"/>
      <c r="R1284" s="17"/>
      <c r="S1284" s="17"/>
      <c r="T1284" s="17"/>
      <c r="U1284" s="17"/>
      <c r="V1284" s="17"/>
      <c r="W1284" s="17"/>
      <c r="X1284" s="17"/>
      <c r="Y1284" s="17"/>
    </row>
    <row r="1285" spans="2:25">
      <c r="B1285" s="17"/>
      <c r="C1285" s="17"/>
      <c r="D1285" s="17"/>
      <c r="E1285" s="17"/>
      <c r="F1285" s="17"/>
      <c r="G1285" s="17"/>
      <c r="H1285" s="17"/>
      <c r="I1285" s="17"/>
      <c r="J1285" s="17"/>
      <c r="K1285" s="17"/>
      <c r="L1285" s="17"/>
      <c r="M1285" s="17"/>
      <c r="N1285" s="17"/>
      <c r="O1285" s="17"/>
      <c r="P1285" s="17"/>
      <c r="Q1285" s="17"/>
      <c r="R1285" s="17"/>
      <c r="S1285" s="17"/>
      <c r="T1285" s="17"/>
      <c r="U1285" s="17"/>
      <c r="V1285" s="17"/>
      <c r="W1285" s="17"/>
      <c r="X1285" s="17"/>
      <c r="Y1285" s="17"/>
    </row>
    <row r="1286" spans="2:25">
      <c r="B1286" s="17"/>
      <c r="C1286" s="17"/>
      <c r="D1286" s="17"/>
      <c r="E1286" s="17"/>
      <c r="F1286" s="17"/>
      <c r="G1286" s="17"/>
      <c r="H1286" s="17"/>
      <c r="I1286" s="17"/>
      <c r="J1286" s="17"/>
      <c r="K1286" s="17"/>
      <c r="L1286" s="17"/>
      <c r="M1286" s="17"/>
      <c r="N1286" s="17"/>
      <c r="O1286" s="17"/>
      <c r="P1286" s="17"/>
      <c r="Q1286" s="17"/>
      <c r="R1286" s="17"/>
      <c r="S1286" s="17"/>
      <c r="T1286" s="17"/>
      <c r="U1286" s="17"/>
      <c r="V1286" s="17"/>
      <c r="W1286" s="17"/>
      <c r="X1286" s="17"/>
      <c r="Y1286" s="17"/>
    </row>
    <row r="1287" spans="2:25">
      <c r="B1287" s="17"/>
      <c r="C1287" s="17"/>
      <c r="D1287" s="17"/>
      <c r="E1287" s="17"/>
      <c r="F1287" s="17"/>
      <c r="G1287" s="17"/>
      <c r="H1287" s="17"/>
      <c r="I1287" s="17"/>
      <c r="J1287" s="17"/>
      <c r="K1287" s="17"/>
      <c r="L1287" s="17"/>
      <c r="M1287" s="17"/>
      <c r="N1287" s="17"/>
      <c r="O1287" s="17"/>
      <c r="P1287" s="17"/>
      <c r="Q1287" s="17"/>
      <c r="R1287" s="17"/>
      <c r="S1287" s="17"/>
      <c r="T1287" s="17"/>
      <c r="U1287" s="17"/>
      <c r="V1287" s="17"/>
      <c r="W1287" s="17"/>
      <c r="X1287" s="17"/>
      <c r="Y1287" s="17"/>
    </row>
    <row r="1288" spans="2:25">
      <c r="B1288" s="17"/>
      <c r="C1288" s="17"/>
      <c r="D1288" s="17"/>
      <c r="E1288" s="17"/>
      <c r="F1288" s="17"/>
      <c r="G1288" s="17"/>
      <c r="H1288" s="17"/>
      <c r="I1288" s="17"/>
      <c r="J1288" s="17"/>
      <c r="K1288" s="17"/>
      <c r="L1288" s="17"/>
      <c r="M1288" s="17"/>
      <c r="N1288" s="17"/>
      <c r="O1288" s="17"/>
      <c r="P1288" s="17"/>
      <c r="Q1288" s="17"/>
      <c r="R1288" s="17"/>
      <c r="S1288" s="17"/>
      <c r="T1288" s="17"/>
      <c r="U1288" s="17"/>
      <c r="V1288" s="17"/>
      <c r="W1288" s="17"/>
      <c r="X1288" s="17"/>
      <c r="Y1288" s="17"/>
    </row>
    <row r="1289" spans="2:25">
      <c r="B1289" s="17"/>
      <c r="C1289" s="17"/>
      <c r="D1289" s="17"/>
      <c r="E1289" s="17"/>
      <c r="F1289" s="17"/>
      <c r="G1289" s="17"/>
      <c r="H1289" s="17"/>
      <c r="I1289" s="17"/>
      <c r="J1289" s="17"/>
      <c r="K1289" s="17"/>
      <c r="L1289" s="17"/>
      <c r="M1289" s="17"/>
      <c r="N1289" s="17"/>
      <c r="O1289" s="17"/>
      <c r="P1289" s="17"/>
      <c r="Q1289" s="17"/>
      <c r="R1289" s="17"/>
      <c r="S1289" s="17"/>
      <c r="T1289" s="17"/>
      <c r="U1289" s="17"/>
      <c r="V1289" s="17"/>
      <c r="W1289" s="17"/>
      <c r="X1289" s="17"/>
      <c r="Y1289" s="17"/>
    </row>
    <row r="1290" spans="2:25">
      <c r="B1290" s="17"/>
      <c r="C1290" s="17"/>
      <c r="D1290" s="17"/>
      <c r="E1290" s="17"/>
      <c r="F1290" s="17"/>
      <c r="G1290" s="17"/>
      <c r="H1290" s="17"/>
      <c r="I1290" s="17"/>
      <c r="J1290" s="17"/>
      <c r="K1290" s="17"/>
      <c r="L1290" s="17"/>
      <c r="M1290" s="17"/>
      <c r="N1290" s="17"/>
      <c r="O1290" s="17"/>
      <c r="P1290" s="17"/>
      <c r="Q1290" s="17"/>
      <c r="R1290" s="17"/>
      <c r="S1290" s="17"/>
      <c r="T1290" s="17"/>
      <c r="U1290" s="17"/>
      <c r="V1290" s="17"/>
      <c r="W1290" s="17"/>
      <c r="X1290" s="17"/>
      <c r="Y1290" s="17"/>
    </row>
    <row r="1291" spans="2:25">
      <c r="B1291" s="17"/>
      <c r="C1291" s="17"/>
      <c r="D1291" s="17"/>
      <c r="E1291" s="17"/>
      <c r="F1291" s="17"/>
      <c r="G1291" s="17"/>
      <c r="H1291" s="17"/>
      <c r="I1291" s="17"/>
      <c r="J1291" s="17"/>
      <c r="K1291" s="17"/>
      <c r="L1291" s="17"/>
      <c r="M1291" s="17"/>
      <c r="N1291" s="17"/>
      <c r="O1291" s="17"/>
      <c r="P1291" s="17"/>
      <c r="Q1291" s="17"/>
      <c r="R1291" s="17"/>
      <c r="S1291" s="17"/>
      <c r="T1291" s="17"/>
      <c r="U1291" s="17"/>
      <c r="V1291" s="17"/>
      <c r="W1291" s="17"/>
      <c r="X1291" s="17"/>
      <c r="Y1291" s="17"/>
    </row>
    <row r="1292" spans="2:25">
      <c r="B1292" s="17"/>
      <c r="C1292" s="17"/>
      <c r="D1292" s="17"/>
      <c r="E1292" s="17"/>
      <c r="F1292" s="17"/>
      <c r="G1292" s="17"/>
      <c r="H1292" s="17"/>
      <c r="I1292" s="17"/>
      <c r="J1292" s="17"/>
      <c r="K1292" s="17"/>
      <c r="L1292" s="17"/>
      <c r="M1292" s="17"/>
      <c r="N1292" s="17"/>
      <c r="O1292" s="17"/>
      <c r="P1292" s="17"/>
      <c r="Q1292" s="17"/>
      <c r="R1292" s="17"/>
      <c r="S1292" s="17"/>
      <c r="T1292" s="17"/>
      <c r="U1292" s="17"/>
      <c r="V1292" s="17"/>
      <c r="W1292" s="17"/>
      <c r="X1292" s="17"/>
      <c r="Y1292" s="17"/>
    </row>
    <row r="1293" spans="2:25">
      <c r="B1293" s="17"/>
      <c r="C1293" s="17"/>
      <c r="D1293" s="17"/>
      <c r="E1293" s="17"/>
      <c r="F1293" s="17"/>
      <c r="G1293" s="17"/>
      <c r="H1293" s="17"/>
      <c r="I1293" s="17"/>
      <c r="J1293" s="17"/>
      <c r="K1293" s="17"/>
      <c r="L1293" s="17"/>
      <c r="M1293" s="17"/>
      <c r="N1293" s="17"/>
      <c r="O1293" s="17"/>
      <c r="P1293" s="17"/>
      <c r="Q1293" s="17"/>
      <c r="R1293" s="17"/>
      <c r="S1293" s="17"/>
      <c r="T1293" s="17"/>
      <c r="U1293" s="17"/>
      <c r="V1293" s="17"/>
      <c r="W1293" s="17"/>
      <c r="X1293" s="17"/>
      <c r="Y1293" s="17"/>
    </row>
    <row r="1294" spans="2:25">
      <c r="B1294" s="17"/>
      <c r="C1294" s="17"/>
      <c r="D1294" s="17"/>
      <c r="E1294" s="17"/>
      <c r="F1294" s="17"/>
      <c r="G1294" s="17"/>
      <c r="H1294" s="17"/>
      <c r="I1294" s="17"/>
      <c r="J1294" s="17"/>
      <c r="K1294" s="17"/>
      <c r="L1294" s="17"/>
      <c r="M1294" s="17"/>
      <c r="N1294" s="17"/>
      <c r="O1294" s="17"/>
      <c r="P1294" s="17"/>
      <c r="Q1294" s="17"/>
      <c r="R1294" s="17"/>
      <c r="S1294" s="17"/>
      <c r="T1294" s="17"/>
      <c r="U1294" s="17"/>
      <c r="V1294" s="17"/>
      <c r="W1294" s="17"/>
      <c r="X1294" s="17"/>
      <c r="Y1294" s="17"/>
    </row>
    <row r="1295" spans="2:25">
      <c r="B1295" s="17"/>
      <c r="C1295" s="17"/>
      <c r="D1295" s="17"/>
      <c r="E1295" s="17"/>
      <c r="F1295" s="17"/>
      <c r="G1295" s="17"/>
      <c r="H1295" s="17"/>
      <c r="I1295" s="17"/>
      <c r="J1295" s="17"/>
      <c r="K1295" s="17"/>
      <c r="L1295" s="17"/>
      <c r="M1295" s="17"/>
      <c r="N1295" s="17"/>
      <c r="O1295" s="17"/>
      <c r="P1295" s="17"/>
      <c r="Q1295" s="17"/>
      <c r="R1295" s="17"/>
      <c r="S1295" s="17"/>
      <c r="T1295" s="17"/>
      <c r="U1295" s="17"/>
      <c r="V1295" s="17"/>
      <c r="W1295" s="17"/>
      <c r="X1295" s="17"/>
      <c r="Y1295" s="17"/>
    </row>
    <row r="1296" spans="2:25">
      <c r="B1296" s="17"/>
      <c r="C1296" s="17"/>
      <c r="D1296" s="17"/>
      <c r="E1296" s="17"/>
      <c r="F1296" s="17"/>
      <c r="G1296" s="17"/>
      <c r="H1296" s="17"/>
      <c r="I1296" s="17"/>
      <c r="J1296" s="17"/>
      <c r="K1296" s="17"/>
      <c r="L1296" s="17"/>
      <c r="M1296" s="17"/>
      <c r="N1296" s="17"/>
      <c r="O1296" s="17"/>
      <c r="P1296" s="17"/>
      <c r="Q1296" s="17"/>
      <c r="R1296" s="17"/>
      <c r="S1296" s="17"/>
      <c r="T1296" s="17"/>
      <c r="U1296" s="17"/>
      <c r="V1296" s="17"/>
      <c r="W1296" s="17"/>
      <c r="X1296" s="17"/>
      <c r="Y1296" s="17"/>
    </row>
    <row r="1297" spans="2:25">
      <c r="B1297" s="17"/>
      <c r="C1297" s="17"/>
      <c r="D1297" s="17"/>
      <c r="E1297" s="17"/>
      <c r="F1297" s="17"/>
      <c r="G1297" s="17"/>
      <c r="H1297" s="17"/>
      <c r="I1297" s="17"/>
      <c r="J1297" s="17"/>
      <c r="K1297" s="17"/>
      <c r="L1297" s="17"/>
      <c r="M1297" s="17"/>
      <c r="N1297" s="17"/>
      <c r="O1297" s="17"/>
      <c r="P1297" s="17"/>
      <c r="Q1297" s="17"/>
      <c r="R1297" s="17"/>
      <c r="S1297" s="17"/>
      <c r="T1297" s="17"/>
      <c r="U1297" s="17"/>
      <c r="V1297" s="17"/>
      <c r="W1297" s="17"/>
      <c r="X1297" s="17"/>
      <c r="Y1297" s="17"/>
    </row>
    <row r="1298" spans="2:25">
      <c r="B1298" s="17"/>
      <c r="C1298" s="17"/>
      <c r="D1298" s="17"/>
      <c r="E1298" s="17"/>
      <c r="F1298" s="17"/>
      <c r="G1298" s="17"/>
      <c r="H1298" s="17"/>
      <c r="I1298" s="17"/>
      <c r="J1298" s="17"/>
      <c r="K1298" s="17"/>
      <c r="L1298" s="17"/>
      <c r="M1298" s="17"/>
      <c r="N1298" s="17"/>
      <c r="O1298" s="17"/>
      <c r="P1298" s="17"/>
      <c r="Q1298" s="17"/>
      <c r="R1298" s="17"/>
      <c r="S1298" s="17"/>
      <c r="T1298" s="17"/>
      <c r="U1298" s="17"/>
      <c r="V1298" s="17"/>
      <c r="W1298" s="17"/>
      <c r="X1298" s="17"/>
      <c r="Y1298" s="17"/>
    </row>
    <row r="1299" spans="2:25">
      <c r="B1299" s="17"/>
      <c r="C1299" s="17"/>
      <c r="D1299" s="17"/>
      <c r="E1299" s="17"/>
      <c r="F1299" s="17"/>
      <c r="G1299" s="17"/>
      <c r="H1299" s="17"/>
      <c r="I1299" s="17"/>
      <c r="J1299" s="17"/>
      <c r="K1299" s="17"/>
      <c r="L1299" s="17"/>
      <c r="M1299" s="17"/>
      <c r="N1299" s="17"/>
      <c r="O1299" s="17"/>
      <c r="P1299" s="17"/>
      <c r="Q1299" s="17"/>
      <c r="R1299" s="17"/>
      <c r="S1299" s="17"/>
      <c r="T1299" s="17"/>
      <c r="U1299" s="17"/>
      <c r="V1299" s="17"/>
      <c r="W1299" s="17"/>
      <c r="X1299" s="17"/>
      <c r="Y1299" s="17"/>
    </row>
    <row r="1300" spans="2:25">
      <c r="B1300" s="17"/>
      <c r="C1300" s="17"/>
      <c r="D1300" s="17"/>
      <c r="E1300" s="17"/>
      <c r="F1300" s="17"/>
      <c r="G1300" s="17"/>
      <c r="H1300" s="17"/>
      <c r="I1300" s="17"/>
      <c r="J1300" s="17"/>
      <c r="K1300" s="17"/>
      <c r="L1300" s="17"/>
      <c r="M1300" s="17"/>
      <c r="N1300" s="17"/>
      <c r="O1300" s="17"/>
      <c r="P1300" s="17"/>
      <c r="Q1300" s="17"/>
      <c r="R1300" s="17"/>
      <c r="S1300" s="17"/>
      <c r="T1300" s="17"/>
      <c r="U1300" s="17"/>
      <c r="V1300" s="17"/>
      <c r="W1300" s="17"/>
      <c r="X1300" s="17"/>
      <c r="Y1300" s="17"/>
    </row>
    <row r="1301" spans="2:25">
      <c r="B1301" s="17"/>
      <c r="C1301" s="17"/>
      <c r="D1301" s="17"/>
      <c r="E1301" s="17"/>
      <c r="F1301" s="17"/>
      <c r="G1301" s="17"/>
      <c r="H1301" s="17"/>
      <c r="I1301" s="17"/>
      <c r="J1301" s="17"/>
      <c r="K1301" s="17"/>
      <c r="L1301" s="17"/>
      <c r="M1301" s="17"/>
      <c r="N1301" s="17"/>
      <c r="O1301" s="17"/>
      <c r="P1301" s="17"/>
      <c r="Q1301" s="17"/>
      <c r="R1301" s="17"/>
      <c r="S1301" s="17"/>
      <c r="T1301" s="17"/>
      <c r="U1301" s="17"/>
      <c r="V1301" s="17"/>
      <c r="W1301" s="17"/>
      <c r="X1301" s="17"/>
      <c r="Y1301" s="17"/>
    </row>
    <row r="1302" spans="2:25">
      <c r="B1302" s="17"/>
      <c r="C1302" s="17"/>
      <c r="D1302" s="17"/>
      <c r="E1302" s="17"/>
      <c r="F1302" s="17"/>
      <c r="G1302" s="17"/>
      <c r="H1302" s="17"/>
      <c r="I1302" s="17"/>
      <c r="J1302" s="17"/>
      <c r="K1302" s="17"/>
      <c r="L1302" s="17"/>
      <c r="M1302" s="17"/>
      <c r="N1302" s="17"/>
      <c r="O1302" s="17"/>
      <c r="P1302" s="17"/>
      <c r="Q1302" s="17"/>
      <c r="R1302" s="17"/>
      <c r="S1302" s="17"/>
      <c r="T1302" s="17"/>
      <c r="U1302" s="17"/>
      <c r="V1302" s="17"/>
      <c r="W1302" s="17"/>
      <c r="X1302" s="17"/>
      <c r="Y1302" s="17"/>
    </row>
    <row r="1303" spans="2:25">
      <c r="B1303" s="17"/>
      <c r="C1303" s="17"/>
      <c r="D1303" s="17"/>
      <c r="E1303" s="17"/>
      <c r="F1303" s="17"/>
      <c r="G1303" s="17"/>
      <c r="H1303" s="17"/>
      <c r="I1303" s="17"/>
      <c r="J1303" s="17"/>
      <c r="K1303" s="17"/>
      <c r="L1303" s="17"/>
      <c r="M1303" s="17"/>
      <c r="N1303" s="17"/>
      <c r="O1303" s="17"/>
      <c r="P1303" s="17"/>
      <c r="Q1303" s="17"/>
      <c r="R1303" s="17"/>
      <c r="S1303" s="17"/>
      <c r="T1303" s="17"/>
      <c r="U1303" s="17"/>
      <c r="V1303" s="17"/>
      <c r="W1303" s="17"/>
      <c r="X1303" s="17"/>
      <c r="Y1303" s="17"/>
    </row>
    <row r="1304" spans="2:25">
      <c r="B1304" s="17"/>
      <c r="C1304" s="17"/>
      <c r="D1304" s="17"/>
      <c r="E1304" s="17"/>
      <c r="F1304" s="17"/>
      <c r="G1304" s="17"/>
      <c r="H1304" s="17"/>
      <c r="I1304" s="17"/>
      <c r="J1304" s="17"/>
      <c r="K1304" s="17"/>
      <c r="L1304" s="17"/>
      <c r="M1304" s="17"/>
      <c r="N1304" s="17"/>
      <c r="O1304" s="17"/>
      <c r="P1304" s="17"/>
      <c r="Q1304" s="17"/>
      <c r="R1304" s="17"/>
      <c r="S1304" s="17"/>
      <c r="T1304" s="17"/>
      <c r="U1304" s="17"/>
      <c r="V1304" s="17"/>
      <c r="W1304" s="17"/>
      <c r="X1304" s="17"/>
      <c r="Y1304" s="17"/>
    </row>
    <row r="1305" spans="2:25">
      <c r="B1305" s="17"/>
      <c r="C1305" s="17"/>
      <c r="D1305" s="17"/>
      <c r="E1305" s="17"/>
      <c r="F1305" s="17"/>
      <c r="G1305" s="17"/>
      <c r="H1305" s="17"/>
      <c r="I1305" s="17"/>
      <c r="J1305" s="17"/>
      <c r="K1305" s="17"/>
      <c r="L1305" s="17"/>
      <c r="M1305" s="17"/>
      <c r="N1305" s="17"/>
      <c r="O1305" s="17"/>
      <c r="P1305" s="17"/>
      <c r="Q1305" s="17"/>
      <c r="R1305" s="17"/>
      <c r="S1305" s="17"/>
      <c r="T1305" s="17"/>
      <c r="U1305" s="17"/>
      <c r="V1305" s="17"/>
      <c r="W1305" s="17"/>
      <c r="X1305" s="17"/>
      <c r="Y1305" s="17"/>
    </row>
    <row r="1306" spans="2:25">
      <c r="B1306" s="17"/>
      <c r="C1306" s="17"/>
      <c r="D1306" s="17"/>
      <c r="E1306" s="17"/>
      <c r="F1306" s="17"/>
      <c r="G1306" s="17"/>
      <c r="H1306" s="17"/>
      <c r="I1306" s="17"/>
      <c r="J1306" s="17"/>
      <c r="K1306" s="17"/>
      <c r="L1306" s="17"/>
      <c r="M1306" s="17"/>
      <c r="N1306" s="17"/>
      <c r="O1306" s="17"/>
      <c r="P1306" s="17"/>
      <c r="Q1306" s="17"/>
      <c r="R1306" s="17"/>
      <c r="S1306" s="17"/>
      <c r="T1306" s="17"/>
      <c r="U1306" s="17"/>
      <c r="V1306" s="17"/>
      <c r="W1306" s="17"/>
      <c r="X1306" s="17"/>
      <c r="Y1306" s="17"/>
    </row>
    <row r="1307" spans="2:25">
      <c r="B1307" s="17"/>
      <c r="C1307" s="17"/>
      <c r="D1307" s="17"/>
      <c r="E1307" s="17"/>
      <c r="F1307" s="17"/>
      <c r="G1307" s="17"/>
      <c r="H1307" s="17"/>
      <c r="I1307" s="17"/>
      <c r="J1307" s="17"/>
      <c r="K1307" s="17"/>
      <c r="L1307" s="17"/>
      <c r="M1307" s="17"/>
      <c r="N1307" s="17"/>
      <c r="O1307" s="17"/>
      <c r="P1307" s="17"/>
      <c r="Q1307" s="17"/>
      <c r="R1307" s="17"/>
      <c r="S1307" s="17"/>
      <c r="T1307" s="17"/>
      <c r="U1307" s="17"/>
      <c r="V1307" s="17"/>
      <c r="W1307" s="17"/>
      <c r="X1307" s="17"/>
      <c r="Y1307" s="17"/>
    </row>
    <row r="1308" spans="2:25">
      <c r="B1308" s="17"/>
      <c r="C1308" s="17"/>
      <c r="D1308" s="17"/>
      <c r="E1308" s="17"/>
      <c r="F1308" s="17"/>
      <c r="G1308" s="17"/>
      <c r="H1308" s="17"/>
      <c r="I1308" s="17"/>
      <c r="J1308" s="17"/>
      <c r="K1308" s="17"/>
      <c r="L1308" s="17"/>
      <c r="M1308" s="17"/>
      <c r="N1308" s="17"/>
      <c r="O1308" s="17"/>
      <c r="P1308" s="17"/>
      <c r="Q1308" s="17"/>
      <c r="R1308" s="17"/>
      <c r="S1308" s="17"/>
      <c r="T1308" s="17"/>
      <c r="U1308" s="17"/>
      <c r="V1308" s="17"/>
      <c r="W1308" s="17"/>
      <c r="X1308" s="17"/>
      <c r="Y1308" s="17"/>
    </row>
    <row r="1309" spans="2:25">
      <c r="B1309" s="17"/>
      <c r="C1309" s="17"/>
      <c r="D1309" s="17"/>
      <c r="E1309" s="17"/>
      <c r="F1309" s="17"/>
      <c r="G1309" s="17"/>
      <c r="H1309" s="17"/>
      <c r="I1309" s="17"/>
      <c r="J1309" s="17"/>
      <c r="K1309" s="17"/>
      <c r="L1309" s="17"/>
      <c r="M1309" s="17"/>
      <c r="N1309" s="17"/>
      <c r="O1309" s="17"/>
      <c r="P1309" s="17"/>
      <c r="Q1309" s="17"/>
      <c r="R1309" s="17"/>
      <c r="S1309" s="17"/>
      <c r="T1309" s="17"/>
      <c r="U1309" s="17"/>
      <c r="V1309" s="17"/>
      <c r="W1309" s="17"/>
      <c r="X1309" s="17"/>
      <c r="Y1309" s="17"/>
    </row>
    <row r="1310" spans="2:25">
      <c r="B1310" s="17"/>
      <c r="C1310" s="17"/>
      <c r="D1310" s="17"/>
      <c r="E1310" s="17"/>
      <c r="F1310" s="17"/>
      <c r="G1310" s="17"/>
      <c r="H1310" s="17"/>
      <c r="I1310" s="17"/>
      <c r="J1310" s="17"/>
      <c r="K1310" s="17"/>
      <c r="L1310" s="17"/>
      <c r="M1310" s="17"/>
      <c r="N1310" s="17"/>
      <c r="O1310" s="17"/>
      <c r="P1310" s="17"/>
      <c r="Q1310" s="17"/>
      <c r="R1310" s="17"/>
      <c r="S1310" s="17"/>
      <c r="T1310" s="17"/>
      <c r="U1310" s="17"/>
      <c r="V1310" s="17"/>
      <c r="W1310" s="17"/>
      <c r="X1310" s="17"/>
      <c r="Y1310" s="17"/>
    </row>
    <row r="1311" spans="2:25">
      <c r="B1311" s="17"/>
      <c r="C1311" s="17"/>
      <c r="D1311" s="17"/>
      <c r="E1311" s="17"/>
      <c r="F1311" s="17"/>
      <c r="G1311" s="17"/>
      <c r="H1311" s="17"/>
      <c r="I1311" s="17"/>
      <c r="J1311" s="17"/>
      <c r="K1311" s="17"/>
      <c r="L1311" s="17"/>
      <c r="M1311" s="17"/>
      <c r="N1311" s="17"/>
      <c r="O1311" s="17"/>
      <c r="P1311" s="17"/>
      <c r="Q1311" s="17"/>
      <c r="R1311" s="17"/>
      <c r="S1311" s="17"/>
      <c r="T1311" s="17"/>
      <c r="U1311" s="17"/>
      <c r="V1311" s="17"/>
      <c r="W1311" s="17"/>
      <c r="X1311" s="17"/>
      <c r="Y1311" s="17"/>
    </row>
    <row r="1312" spans="2:25">
      <c r="B1312" s="17"/>
      <c r="C1312" s="17"/>
      <c r="D1312" s="17"/>
      <c r="E1312" s="17"/>
      <c r="F1312" s="17"/>
      <c r="G1312" s="17"/>
      <c r="H1312" s="17"/>
      <c r="I1312" s="17"/>
      <c r="J1312" s="17"/>
      <c r="K1312" s="17"/>
      <c r="L1312" s="17"/>
      <c r="M1312" s="17"/>
      <c r="N1312" s="17"/>
      <c r="O1312" s="17"/>
      <c r="P1312" s="17"/>
      <c r="Q1312" s="17"/>
      <c r="R1312" s="17"/>
      <c r="S1312" s="17"/>
      <c r="T1312" s="17"/>
      <c r="U1312" s="17"/>
      <c r="V1312" s="17"/>
      <c r="W1312" s="17"/>
      <c r="X1312" s="17"/>
      <c r="Y1312" s="17"/>
    </row>
    <row r="1313" spans="2:25">
      <c r="B1313" s="17"/>
      <c r="C1313" s="17"/>
      <c r="D1313" s="17"/>
      <c r="E1313" s="17"/>
      <c r="F1313" s="17"/>
      <c r="G1313" s="17"/>
      <c r="H1313" s="17"/>
      <c r="I1313" s="17"/>
      <c r="J1313" s="17"/>
      <c r="K1313" s="17"/>
      <c r="L1313" s="17"/>
      <c r="M1313" s="17"/>
      <c r="N1313" s="17"/>
      <c r="O1313" s="17"/>
      <c r="P1313" s="17"/>
      <c r="Q1313" s="17"/>
      <c r="R1313" s="17"/>
      <c r="S1313" s="17"/>
      <c r="T1313" s="17"/>
      <c r="U1313" s="17"/>
      <c r="V1313" s="17"/>
      <c r="W1313" s="17"/>
      <c r="X1313" s="17"/>
      <c r="Y1313" s="17"/>
    </row>
    <row r="1314" spans="2:25">
      <c r="B1314" s="17"/>
      <c r="C1314" s="17"/>
      <c r="D1314" s="17"/>
      <c r="E1314" s="17"/>
      <c r="F1314" s="17"/>
      <c r="G1314" s="17"/>
      <c r="H1314" s="17"/>
      <c r="I1314" s="17"/>
      <c r="J1314" s="17"/>
      <c r="K1314" s="17"/>
      <c r="L1314" s="17"/>
      <c r="M1314" s="17"/>
      <c r="N1314" s="17"/>
      <c r="O1314" s="17"/>
      <c r="P1314" s="17"/>
      <c r="Q1314" s="17"/>
      <c r="R1314" s="17"/>
      <c r="S1314" s="17"/>
      <c r="T1314" s="17"/>
      <c r="U1314" s="17"/>
      <c r="V1314" s="17"/>
      <c r="W1314" s="17"/>
      <c r="X1314" s="17"/>
      <c r="Y1314" s="17"/>
    </row>
    <row r="1315" spans="2:25">
      <c r="B1315" s="17"/>
      <c r="C1315" s="17"/>
      <c r="D1315" s="17"/>
      <c r="E1315" s="17"/>
      <c r="F1315" s="17"/>
      <c r="G1315" s="17"/>
      <c r="H1315" s="17"/>
      <c r="I1315" s="17"/>
      <c r="J1315" s="17"/>
      <c r="K1315" s="17"/>
      <c r="L1315" s="17"/>
      <c r="M1315" s="17"/>
      <c r="N1315" s="17"/>
      <c r="O1315" s="17"/>
      <c r="P1315" s="17"/>
      <c r="Q1315" s="17"/>
      <c r="R1315" s="17"/>
      <c r="S1315" s="17"/>
      <c r="T1315" s="17"/>
      <c r="U1315" s="17"/>
      <c r="V1315" s="17"/>
      <c r="W1315" s="17"/>
      <c r="X1315" s="17"/>
      <c r="Y1315" s="17"/>
    </row>
    <row r="1316" spans="2:25">
      <c r="B1316" s="17"/>
      <c r="C1316" s="17"/>
      <c r="D1316" s="17"/>
      <c r="E1316" s="17"/>
      <c r="F1316" s="17"/>
      <c r="G1316" s="17"/>
      <c r="H1316" s="17"/>
      <c r="I1316" s="17"/>
      <c r="J1316" s="17"/>
      <c r="K1316" s="17"/>
      <c r="L1316" s="17"/>
      <c r="M1316" s="17"/>
      <c r="N1316" s="17"/>
      <c r="O1316" s="17"/>
      <c r="P1316" s="17"/>
      <c r="Q1316" s="17"/>
      <c r="R1316" s="17"/>
      <c r="S1316" s="17"/>
      <c r="T1316" s="17"/>
      <c r="U1316" s="17"/>
      <c r="V1316" s="17"/>
      <c r="W1316" s="17"/>
      <c r="X1316" s="17"/>
      <c r="Y1316" s="17"/>
    </row>
    <row r="1317" spans="2:25">
      <c r="B1317" s="17"/>
      <c r="C1317" s="17"/>
      <c r="D1317" s="17"/>
      <c r="E1317" s="17"/>
      <c r="F1317" s="17"/>
      <c r="G1317" s="17"/>
      <c r="H1317" s="17"/>
      <c r="I1317" s="17"/>
      <c r="J1317" s="17"/>
      <c r="K1317" s="17"/>
      <c r="L1317" s="17"/>
      <c r="M1317" s="17"/>
      <c r="N1317" s="17"/>
      <c r="O1317" s="17"/>
      <c r="P1317" s="17"/>
      <c r="Q1317" s="17"/>
      <c r="R1317" s="17"/>
      <c r="S1317" s="17"/>
      <c r="T1317" s="17"/>
      <c r="U1317" s="17"/>
      <c r="V1317" s="17"/>
      <c r="W1317" s="17"/>
      <c r="X1317" s="17"/>
      <c r="Y1317" s="17"/>
    </row>
    <row r="1318" spans="2:25">
      <c r="B1318" s="17"/>
      <c r="C1318" s="17"/>
      <c r="D1318" s="17"/>
      <c r="E1318" s="17"/>
      <c r="F1318" s="17"/>
      <c r="G1318" s="17"/>
      <c r="H1318" s="17"/>
      <c r="I1318" s="17"/>
      <c r="J1318" s="17"/>
      <c r="K1318" s="17"/>
      <c r="L1318" s="17"/>
      <c r="M1318" s="17"/>
      <c r="N1318" s="17"/>
      <c r="O1318" s="17"/>
      <c r="P1318" s="17"/>
      <c r="Q1318" s="17"/>
      <c r="R1318" s="17"/>
      <c r="S1318" s="17"/>
      <c r="T1318" s="17"/>
      <c r="U1318" s="17"/>
      <c r="V1318" s="17"/>
      <c r="W1318" s="17"/>
      <c r="X1318" s="17"/>
      <c r="Y1318" s="17"/>
    </row>
    <row r="1319" spans="2:25">
      <c r="B1319" s="17"/>
      <c r="C1319" s="17"/>
      <c r="D1319" s="17"/>
      <c r="E1319" s="17"/>
      <c r="F1319" s="17"/>
      <c r="G1319" s="17"/>
      <c r="H1319" s="17"/>
      <c r="I1319" s="17"/>
      <c r="J1319" s="17"/>
      <c r="K1319" s="17"/>
      <c r="L1319" s="17"/>
      <c r="M1319" s="17"/>
      <c r="N1319" s="17"/>
      <c r="O1319" s="17"/>
      <c r="P1319" s="17"/>
      <c r="Q1319" s="17"/>
      <c r="R1319" s="17"/>
      <c r="S1319" s="17"/>
      <c r="T1319" s="17"/>
      <c r="U1319" s="17"/>
      <c r="V1319" s="17"/>
      <c r="W1319" s="17"/>
      <c r="X1319" s="17"/>
      <c r="Y1319" s="17"/>
    </row>
    <row r="1320" spans="2:25">
      <c r="B1320" s="17"/>
      <c r="C1320" s="17"/>
      <c r="D1320" s="17"/>
      <c r="E1320" s="17"/>
      <c r="F1320" s="17"/>
      <c r="G1320" s="17"/>
      <c r="H1320" s="17"/>
      <c r="I1320" s="17"/>
      <c r="J1320" s="17"/>
      <c r="K1320" s="17"/>
      <c r="L1320" s="17"/>
      <c r="M1320" s="17"/>
      <c r="N1320" s="17"/>
      <c r="O1320" s="17"/>
      <c r="P1320" s="17"/>
      <c r="Q1320" s="17"/>
      <c r="R1320" s="17"/>
      <c r="S1320" s="17"/>
      <c r="T1320" s="17"/>
      <c r="U1320" s="17"/>
      <c r="V1320" s="17"/>
      <c r="W1320" s="17"/>
      <c r="X1320" s="17"/>
      <c r="Y1320" s="17"/>
    </row>
    <row r="1321" spans="2:25">
      <c r="B1321" s="17"/>
      <c r="C1321" s="17"/>
      <c r="D1321" s="17"/>
      <c r="E1321" s="17"/>
      <c r="F1321" s="17"/>
      <c r="G1321" s="17"/>
      <c r="H1321" s="17"/>
      <c r="I1321" s="17"/>
      <c r="J1321" s="17"/>
      <c r="K1321" s="17"/>
      <c r="L1321" s="17"/>
      <c r="M1321" s="17"/>
      <c r="N1321" s="17"/>
      <c r="O1321" s="17"/>
      <c r="P1321" s="17"/>
      <c r="Q1321" s="17"/>
      <c r="R1321" s="17"/>
      <c r="S1321" s="17"/>
      <c r="T1321" s="17"/>
      <c r="U1321" s="17"/>
      <c r="V1321" s="17"/>
      <c r="W1321" s="17"/>
      <c r="X1321" s="17"/>
      <c r="Y1321" s="17"/>
    </row>
    <row r="1322" spans="2:25">
      <c r="B1322" s="17"/>
      <c r="C1322" s="17"/>
      <c r="D1322" s="17"/>
      <c r="E1322" s="17"/>
      <c r="F1322" s="17"/>
      <c r="G1322" s="17"/>
      <c r="H1322" s="17"/>
      <c r="I1322" s="17"/>
      <c r="J1322" s="17"/>
      <c r="K1322" s="17"/>
      <c r="L1322" s="17"/>
      <c r="M1322" s="17"/>
      <c r="N1322" s="17"/>
      <c r="O1322" s="17"/>
      <c r="P1322" s="17"/>
      <c r="Q1322" s="17"/>
      <c r="R1322" s="17"/>
      <c r="S1322" s="17"/>
      <c r="T1322" s="17"/>
      <c r="U1322" s="17"/>
      <c r="V1322" s="17"/>
      <c r="W1322" s="17"/>
      <c r="X1322" s="17"/>
      <c r="Y1322" s="17"/>
    </row>
    <row r="1323" spans="2:25">
      <c r="B1323" s="17"/>
      <c r="C1323" s="17"/>
      <c r="D1323" s="17"/>
      <c r="E1323" s="17"/>
      <c r="F1323" s="17"/>
      <c r="G1323" s="17"/>
      <c r="H1323" s="17"/>
      <c r="I1323" s="17"/>
      <c r="J1323" s="17"/>
      <c r="K1323" s="17"/>
      <c r="L1323" s="17"/>
      <c r="M1323" s="17"/>
      <c r="N1323" s="17"/>
      <c r="O1323" s="17"/>
      <c r="P1323" s="17"/>
      <c r="Q1323" s="17"/>
      <c r="R1323" s="17"/>
      <c r="S1323" s="17"/>
      <c r="T1323" s="17"/>
      <c r="U1323" s="17"/>
      <c r="V1323" s="17"/>
      <c r="W1323" s="17"/>
      <c r="X1323" s="17"/>
      <c r="Y1323" s="17"/>
    </row>
    <row r="1324" spans="2:25">
      <c r="B1324" s="17"/>
      <c r="C1324" s="17"/>
      <c r="D1324" s="17"/>
      <c r="E1324" s="17"/>
      <c r="F1324" s="17"/>
      <c r="G1324" s="17"/>
      <c r="H1324" s="17"/>
      <c r="I1324" s="17"/>
      <c r="J1324" s="17"/>
      <c r="K1324" s="17"/>
      <c r="L1324" s="17"/>
      <c r="M1324" s="17"/>
      <c r="N1324" s="17"/>
      <c r="O1324" s="17"/>
      <c r="P1324" s="17"/>
      <c r="Q1324" s="17"/>
      <c r="R1324" s="17"/>
      <c r="S1324" s="17"/>
      <c r="T1324" s="17"/>
      <c r="U1324" s="17"/>
      <c r="V1324" s="17"/>
      <c r="W1324" s="17"/>
      <c r="X1324" s="17"/>
      <c r="Y1324" s="17"/>
    </row>
    <row r="1325" spans="2:25">
      <c r="B1325" s="17"/>
      <c r="C1325" s="17"/>
      <c r="D1325" s="17"/>
      <c r="E1325" s="17"/>
      <c r="F1325" s="17"/>
      <c r="G1325" s="17"/>
      <c r="H1325" s="17"/>
      <c r="I1325" s="17"/>
      <c r="J1325" s="17"/>
      <c r="K1325" s="17"/>
      <c r="L1325" s="17"/>
      <c r="M1325" s="17"/>
      <c r="N1325" s="17"/>
      <c r="O1325" s="17"/>
      <c r="P1325" s="17"/>
      <c r="Q1325" s="17"/>
      <c r="R1325" s="17"/>
      <c r="S1325" s="17"/>
      <c r="T1325" s="17"/>
      <c r="U1325" s="17"/>
      <c r="V1325" s="17"/>
      <c r="W1325" s="17"/>
      <c r="X1325" s="17"/>
      <c r="Y1325" s="17"/>
    </row>
    <row r="1326" spans="2:25">
      <c r="B1326" s="17"/>
      <c r="C1326" s="17"/>
      <c r="D1326" s="17"/>
      <c r="E1326" s="17"/>
      <c r="F1326" s="17"/>
      <c r="G1326" s="17"/>
      <c r="H1326" s="17"/>
      <c r="I1326" s="17"/>
      <c r="J1326" s="17"/>
      <c r="K1326" s="17"/>
      <c r="L1326" s="17"/>
      <c r="M1326" s="17"/>
      <c r="N1326" s="17"/>
      <c r="O1326" s="17"/>
      <c r="P1326" s="17"/>
      <c r="Q1326" s="17"/>
      <c r="R1326" s="17"/>
      <c r="S1326" s="17"/>
      <c r="T1326" s="17"/>
      <c r="U1326" s="17"/>
      <c r="V1326" s="17"/>
      <c r="W1326" s="17"/>
      <c r="X1326" s="17"/>
      <c r="Y1326" s="17"/>
    </row>
    <row r="1327" spans="2:25">
      <c r="B1327" s="17"/>
      <c r="C1327" s="17"/>
      <c r="D1327" s="17"/>
      <c r="E1327" s="17"/>
      <c r="F1327" s="17"/>
      <c r="G1327" s="17"/>
      <c r="H1327" s="17"/>
      <c r="I1327" s="17"/>
      <c r="J1327" s="17"/>
      <c r="K1327" s="17"/>
      <c r="L1327" s="17"/>
      <c r="M1327" s="17"/>
      <c r="N1327" s="17"/>
      <c r="O1327" s="17"/>
      <c r="P1327" s="17"/>
      <c r="Q1327" s="17"/>
      <c r="R1327" s="17"/>
      <c r="S1327" s="17"/>
      <c r="T1327" s="17"/>
      <c r="U1327" s="17"/>
      <c r="V1327" s="17"/>
      <c r="W1327" s="17"/>
      <c r="X1327" s="17"/>
      <c r="Y1327" s="17"/>
    </row>
    <row r="1328" spans="2:25">
      <c r="B1328" s="17"/>
      <c r="C1328" s="17"/>
      <c r="D1328" s="17"/>
      <c r="E1328" s="17"/>
      <c r="F1328" s="17"/>
      <c r="G1328" s="17"/>
      <c r="H1328" s="17"/>
      <c r="I1328" s="17"/>
      <c r="J1328" s="17"/>
      <c r="K1328" s="17"/>
      <c r="L1328" s="17"/>
      <c r="M1328" s="17"/>
      <c r="N1328" s="17"/>
      <c r="O1328" s="17"/>
      <c r="P1328" s="17"/>
      <c r="Q1328" s="17"/>
      <c r="R1328" s="17"/>
      <c r="S1328" s="17"/>
      <c r="T1328" s="17"/>
      <c r="U1328" s="17"/>
      <c r="V1328" s="17"/>
      <c r="W1328" s="17"/>
      <c r="X1328" s="17"/>
      <c r="Y1328" s="17"/>
    </row>
    <row r="1329" spans="2:25">
      <c r="B1329" s="17"/>
      <c r="C1329" s="17"/>
      <c r="D1329" s="17"/>
      <c r="E1329" s="17"/>
      <c r="F1329" s="17"/>
      <c r="G1329" s="17"/>
      <c r="H1329" s="17"/>
      <c r="I1329" s="17"/>
      <c r="J1329" s="17"/>
      <c r="K1329" s="17"/>
      <c r="L1329" s="17"/>
      <c r="M1329" s="17"/>
      <c r="N1329" s="17"/>
      <c r="O1329" s="17"/>
      <c r="P1329" s="17"/>
      <c r="Q1329" s="17"/>
      <c r="R1329" s="17"/>
      <c r="S1329" s="17"/>
      <c r="T1329" s="17"/>
      <c r="U1329" s="17"/>
      <c r="V1329" s="17"/>
      <c r="W1329" s="17"/>
      <c r="X1329" s="17"/>
      <c r="Y1329" s="17"/>
    </row>
    <row r="1330" spans="2:25">
      <c r="B1330" s="17"/>
      <c r="C1330" s="17"/>
      <c r="D1330" s="17"/>
      <c r="E1330" s="17"/>
      <c r="F1330" s="17"/>
      <c r="G1330" s="17"/>
      <c r="H1330" s="17"/>
      <c r="I1330" s="17"/>
      <c r="J1330" s="17"/>
      <c r="K1330" s="17"/>
      <c r="L1330" s="17"/>
      <c r="M1330" s="17"/>
      <c r="N1330" s="17"/>
      <c r="O1330" s="17"/>
      <c r="P1330" s="17"/>
      <c r="Q1330" s="17"/>
      <c r="R1330" s="17"/>
      <c r="S1330" s="17"/>
      <c r="T1330" s="17"/>
      <c r="U1330" s="17"/>
      <c r="V1330" s="17"/>
      <c r="W1330" s="17"/>
      <c r="X1330" s="17"/>
      <c r="Y1330" s="17"/>
    </row>
    <row r="1331" spans="2:25">
      <c r="B1331" s="17"/>
      <c r="C1331" s="17"/>
      <c r="D1331" s="17"/>
      <c r="E1331" s="17"/>
      <c r="F1331" s="17"/>
      <c r="G1331" s="17"/>
      <c r="H1331" s="17"/>
      <c r="I1331" s="17"/>
      <c r="J1331" s="17"/>
      <c r="K1331" s="17"/>
      <c r="L1331" s="17"/>
      <c r="M1331" s="17"/>
      <c r="N1331" s="17"/>
      <c r="O1331" s="17"/>
      <c r="P1331" s="17"/>
      <c r="Q1331" s="17"/>
      <c r="R1331" s="17"/>
      <c r="S1331" s="17"/>
      <c r="T1331" s="17"/>
      <c r="U1331" s="17"/>
      <c r="V1331" s="17"/>
      <c r="W1331" s="17"/>
      <c r="X1331" s="17"/>
      <c r="Y1331" s="17"/>
    </row>
    <row r="1332" spans="2:25">
      <c r="B1332" s="17"/>
      <c r="C1332" s="17"/>
      <c r="D1332" s="17"/>
      <c r="E1332" s="17"/>
      <c r="F1332" s="17"/>
      <c r="G1332" s="17"/>
      <c r="H1332" s="17"/>
      <c r="I1332" s="17"/>
      <c r="J1332" s="17"/>
      <c r="K1332" s="17"/>
      <c r="L1332" s="17"/>
      <c r="M1332" s="17"/>
      <c r="N1332" s="17"/>
      <c r="O1332" s="17"/>
      <c r="P1332" s="17"/>
      <c r="Q1332" s="17"/>
      <c r="R1332" s="17"/>
      <c r="S1332" s="17"/>
      <c r="T1332" s="17"/>
      <c r="U1332" s="17"/>
      <c r="V1332" s="17"/>
      <c r="W1332" s="17"/>
      <c r="X1332" s="17"/>
      <c r="Y1332" s="17"/>
    </row>
    <row r="1333" spans="2:25">
      <c r="B1333" s="17"/>
      <c r="C1333" s="17"/>
      <c r="D1333" s="17"/>
      <c r="E1333" s="17"/>
      <c r="F1333" s="17"/>
      <c r="G1333" s="17"/>
      <c r="H1333" s="17"/>
      <c r="I1333" s="17"/>
      <c r="J1333" s="17"/>
      <c r="K1333" s="17"/>
      <c r="L1333" s="17"/>
      <c r="M1333" s="17"/>
      <c r="N1333" s="17"/>
      <c r="O1333" s="17"/>
      <c r="P1333" s="17"/>
      <c r="Q1333" s="17"/>
      <c r="R1333" s="17"/>
      <c r="S1333" s="17"/>
      <c r="T1333" s="17"/>
      <c r="U1333" s="17"/>
      <c r="V1333" s="17"/>
      <c r="W1333" s="17"/>
      <c r="X1333" s="17"/>
      <c r="Y1333" s="17"/>
    </row>
    <row r="1334" spans="2:25">
      <c r="B1334" s="17"/>
      <c r="C1334" s="17"/>
      <c r="D1334" s="17"/>
      <c r="E1334" s="17"/>
      <c r="F1334" s="17"/>
      <c r="G1334" s="17"/>
      <c r="H1334" s="17"/>
      <c r="I1334" s="17"/>
      <c r="J1334" s="17"/>
      <c r="K1334" s="17"/>
      <c r="L1334" s="17"/>
      <c r="M1334" s="17"/>
      <c r="N1334" s="17"/>
      <c r="O1334" s="17"/>
      <c r="P1334" s="17"/>
      <c r="Q1334" s="17"/>
      <c r="R1334" s="17"/>
      <c r="S1334" s="17"/>
      <c r="T1334" s="17"/>
      <c r="U1334" s="17"/>
      <c r="V1334" s="17"/>
      <c r="W1334" s="17"/>
      <c r="X1334" s="17"/>
      <c r="Y1334" s="17"/>
    </row>
    <row r="1335" spans="2:25">
      <c r="B1335" s="17"/>
      <c r="C1335" s="17"/>
      <c r="D1335" s="17"/>
      <c r="E1335" s="17"/>
      <c r="F1335" s="17"/>
      <c r="G1335" s="17"/>
      <c r="H1335" s="17"/>
      <c r="I1335" s="17"/>
      <c r="J1335" s="17"/>
      <c r="K1335" s="17"/>
      <c r="L1335" s="17"/>
      <c r="M1335" s="17"/>
      <c r="N1335" s="17"/>
      <c r="O1335" s="17"/>
      <c r="P1335" s="17"/>
      <c r="Q1335" s="17"/>
      <c r="R1335" s="17"/>
      <c r="S1335" s="17"/>
      <c r="T1335" s="17"/>
      <c r="U1335" s="17"/>
      <c r="V1335" s="17"/>
      <c r="W1335" s="17"/>
      <c r="X1335" s="17"/>
      <c r="Y1335" s="17"/>
    </row>
    <row r="1336" spans="2:25">
      <c r="B1336" s="17"/>
      <c r="C1336" s="17"/>
      <c r="D1336" s="17"/>
      <c r="E1336" s="17"/>
      <c r="F1336" s="17"/>
      <c r="G1336" s="17"/>
      <c r="H1336" s="17"/>
      <c r="I1336" s="17"/>
      <c r="J1336" s="17"/>
      <c r="K1336" s="17"/>
      <c r="L1336" s="17"/>
      <c r="M1336" s="17"/>
      <c r="N1336" s="17"/>
      <c r="O1336" s="17"/>
      <c r="P1336" s="17"/>
      <c r="Q1336" s="17"/>
      <c r="R1336" s="17"/>
      <c r="S1336" s="17"/>
      <c r="T1336" s="17"/>
      <c r="U1336" s="17"/>
      <c r="V1336" s="17"/>
      <c r="W1336" s="17"/>
      <c r="X1336" s="17"/>
      <c r="Y1336" s="17"/>
    </row>
    <row r="1337" spans="2:25">
      <c r="B1337" s="17"/>
      <c r="C1337" s="17"/>
      <c r="D1337" s="17"/>
      <c r="E1337" s="17"/>
      <c r="F1337" s="17"/>
      <c r="G1337" s="17"/>
      <c r="H1337" s="17"/>
      <c r="I1337" s="17"/>
      <c r="J1337" s="17"/>
      <c r="K1337" s="17"/>
      <c r="L1337" s="17"/>
      <c r="M1337" s="17"/>
      <c r="N1337" s="17"/>
      <c r="O1337" s="17"/>
      <c r="P1337" s="17"/>
      <c r="Q1337" s="17"/>
      <c r="R1337" s="17"/>
      <c r="S1337" s="17"/>
      <c r="T1337" s="17"/>
      <c r="U1337" s="17"/>
      <c r="V1337" s="17"/>
      <c r="W1337" s="17"/>
      <c r="X1337" s="17"/>
      <c r="Y1337" s="17"/>
    </row>
    <row r="1338" spans="2:25">
      <c r="B1338" s="17"/>
      <c r="C1338" s="17"/>
      <c r="D1338" s="17"/>
      <c r="E1338" s="17"/>
      <c r="F1338" s="17"/>
      <c r="G1338" s="17"/>
      <c r="H1338" s="17"/>
      <c r="I1338" s="17"/>
      <c r="J1338" s="17"/>
      <c r="K1338" s="17"/>
      <c r="L1338" s="17"/>
      <c r="M1338" s="17"/>
      <c r="N1338" s="17"/>
      <c r="O1338" s="17"/>
      <c r="P1338" s="17"/>
      <c r="Q1338" s="17"/>
      <c r="R1338" s="17"/>
      <c r="S1338" s="17"/>
      <c r="T1338" s="17"/>
      <c r="U1338" s="17"/>
      <c r="V1338" s="17"/>
      <c r="W1338" s="17"/>
      <c r="X1338" s="17"/>
      <c r="Y1338" s="17"/>
    </row>
    <row r="1339" spans="2:25">
      <c r="B1339" s="17"/>
      <c r="C1339" s="17"/>
      <c r="D1339" s="17"/>
      <c r="E1339" s="17"/>
      <c r="F1339" s="17"/>
      <c r="G1339" s="17"/>
      <c r="H1339" s="17"/>
      <c r="I1339" s="17"/>
      <c r="J1339" s="17"/>
      <c r="K1339" s="17"/>
      <c r="L1339" s="17"/>
      <c r="M1339" s="17"/>
      <c r="N1339" s="17"/>
      <c r="O1339" s="17"/>
      <c r="P1339" s="17"/>
      <c r="Q1339" s="17"/>
      <c r="R1339" s="17"/>
      <c r="S1339" s="17"/>
      <c r="T1339" s="17"/>
      <c r="U1339" s="17"/>
      <c r="V1339" s="17"/>
      <c r="W1339" s="17"/>
      <c r="X1339" s="17"/>
      <c r="Y1339" s="17"/>
    </row>
    <row r="1340" spans="2:25">
      <c r="B1340" s="17"/>
      <c r="C1340" s="17"/>
      <c r="D1340" s="17"/>
      <c r="E1340" s="17"/>
      <c r="F1340" s="17"/>
      <c r="G1340" s="17"/>
      <c r="H1340" s="17"/>
      <c r="I1340" s="17"/>
      <c r="J1340" s="17"/>
      <c r="K1340" s="17"/>
      <c r="L1340" s="17"/>
      <c r="M1340" s="17"/>
      <c r="N1340" s="17"/>
      <c r="O1340" s="17"/>
      <c r="P1340" s="17"/>
      <c r="Q1340" s="17"/>
      <c r="R1340" s="17"/>
      <c r="S1340" s="17"/>
      <c r="T1340" s="17"/>
      <c r="U1340" s="17"/>
      <c r="V1340" s="17"/>
      <c r="W1340" s="17"/>
      <c r="X1340" s="17"/>
      <c r="Y1340" s="17"/>
    </row>
    <row r="1341" spans="2:25">
      <c r="B1341" s="17"/>
      <c r="C1341" s="17"/>
      <c r="D1341" s="17"/>
      <c r="E1341" s="17"/>
      <c r="F1341" s="17"/>
      <c r="G1341" s="17"/>
      <c r="H1341" s="17"/>
      <c r="I1341" s="17"/>
      <c r="J1341" s="17"/>
      <c r="K1341" s="17"/>
      <c r="L1341" s="17"/>
      <c r="M1341" s="17"/>
      <c r="N1341" s="17"/>
      <c r="O1341" s="17"/>
      <c r="P1341" s="17"/>
      <c r="Q1341" s="17"/>
      <c r="R1341" s="17"/>
      <c r="S1341" s="17"/>
      <c r="T1341" s="17"/>
      <c r="U1341" s="17"/>
      <c r="V1341" s="17"/>
      <c r="W1341" s="17"/>
      <c r="X1341" s="17"/>
      <c r="Y1341" s="17"/>
    </row>
    <row r="1342" spans="2:25">
      <c r="B1342" s="17"/>
      <c r="C1342" s="17"/>
      <c r="D1342" s="17"/>
      <c r="E1342" s="17"/>
      <c r="F1342" s="17"/>
      <c r="G1342" s="17"/>
      <c r="H1342" s="17"/>
      <c r="I1342" s="17"/>
      <c r="J1342" s="17"/>
      <c r="K1342" s="17"/>
      <c r="L1342" s="17"/>
      <c r="M1342" s="17"/>
      <c r="N1342" s="17"/>
      <c r="O1342" s="17"/>
      <c r="P1342" s="17"/>
      <c r="Q1342" s="17"/>
      <c r="R1342" s="17"/>
      <c r="S1342" s="17"/>
      <c r="T1342" s="17"/>
      <c r="U1342" s="17"/>
      <c r="V1342" s="17"/>
      <c r="W1342" s="17"/>
      <c r="X1342" s="17"/>
      <c r="Y1342" s="17"/>
    </row>
    <row r="1343" spans="2:25">
      <c r="B1343" s="17"/>
      <c r="C1343" s="17"/>
      <c r="D1343" s="17"/>
      <c r="E1343" s="17"/>
      <c r="F1343" s="17"/>
      <c r="G1343" s="17"/>
      <c r="H1343" s="17"/>
      <c r="I1343" s="17"/>
      <c r="J1343" s="17"/>
      <c r="K1343" s="17"/>
      <c r="L1343" s="17"/>
      <c r="M1343" s="17"/>
      <c r="N1343" s="17"/>
      <c r="O1343" s="17"/>
      <c r="P1343" s="17"/>
      <c r="Q1343" s="17"/>
      <c r="R1343" s="17"/>
      <c r="S1343" s="17"/>
      <c r="T1343" s="17"/>
      <c r="U1343" s="17"/>
      <c r="V1343" s="17"/>
      <c r="W1343" s="17"/>
      <c r="X1343" s="17"/>
      <c r="Y1343" s="17"/>
    </row>
    <row r="1344" spans="2:25">
      <c r="B1344" s="17"/>
      <c r="C1344" s="17"/>
      <c r="D1344" s="17"/>
      <c r="E1344" s="17"/>
      <c r="F1344" s="17"/>
      <c r="G1344" s="17"/>
      <c r="H1344" s="17"/>
      <c r="I1344" s="17"/>
      <c r="J1344" s="17"/>
      <c r="K1344" s="17"/>
      <c r="L1344" s="17"/>
      <c r="M1344" s="17"/>
      <c r="N1344" s="17"/>
      <c r="O1344" s="17"/>
      <c r="P1344" s="17"/>
      <c r="Q1344" s="17"/>
      <c r="R1344" s="17"/>
      <c r="S1344" s="17"/>
      <c r="T1344" s="17"/>
      <c r="U1344" s="17"/>
      <c r="V1344" s="17"/>
      <c r="W1344" s="17"/>
      <c r="X1344" s="17"/>
      <c r="Y1344" s="17"/>
    </row>
    <row r="1345" spans="2:25">
      <c r="B1345" s="17"/>
      <c r="C1345" s="17"/>
      <c r="D1345" s="17"/>
      <c r="E1345" s="17"/>
      <c r="F1345" s="17"/>
      <c r="G1345" s="17"/>
      <c r="H1345" s="17"/>
      <c r="I1345" s="17"/>
      <c r="J1345" s="17"/>
      <c r="K1345" s="17"/>
      <c r="L1345" s="17"/>
      <c r="M1345" s="17"/>
      <c r="N1345" s="17"/>
      <c r="O1345" s="17"/>
      <c r="P1345" s="17"/>
      <c r="Q1345" s="17"/>
      <c r="R1345" s="17"/>
      <c r="S1345" s="17"/>
      <c r="T1345" s="17"/>
      <c r="U1345" s="17"/>
      <c r="V1345" s="17"/>
      <c r="W1345" s="17"/>
      <c r="X1345" s="17"/>
      <c r="Y1345" s="17"/>
    </row>
    <row r="1346" spans="2:25">
      <c r="B1346" s="17"/>
      <c r="C1346" s="17"/>
      <c r="D1346" s="17"/>
      <c r="E1346" s="17"/>
      <c r="F1346" s="17"/>
      <c r="G1346" s="17"/>
      <c r="H1346" s="17"/>
      <c r="I1346" s="17"/>
      <c r="J1346" s="17"/>
      <c r="K1346" s="17"/>
      <c r="L1346" s="17"/>
      <c r="M1346" s="17"/>
      <c r="N1346" s="17"/>
      <c r="O1346" s="17"/>
      <c r="P1346" s="17"/>
      <c r="Q1346" s="17"/>
      <c r="R1346" s="17"/>
      <c r="S1346" s="17"/>
      <c r="T1346" s="17"/>
      <c r="U1346" s="17"/>
      <c r="V1346" s="17"/>
      <c r="W1346" s="17"/>
      <c r="X1346" s="17"/>
      <c r="Y1346" s="17"/>
    </row>
    <row r="1347" spans="2:25">
      <c r="B1347" s="17"/>
      <c r="C1347" s="17"/>
      <c r="D1347" s="17"/>
      <c r="E1347" s="17"/>
      <c r="F1347" s="17"/>
      <c r="G1347" s="17"/>
      <c r="H1347" s="17"/>
      <c r="I1347" s="17"/>
      <c r="J1347" s="17"/>
      <c r="K1347" s="17"/>
      <c r="L1347" s="17"/>
      <c r="M1347" s="17"/>
      <c r="N1347" s="17"/>
      <c r="O1347" s="17"/>
      <c r="P1347" s="17"/>
      <c r="Q1347" s="17"/>
      <c r="R1347" s="17"/>
      <c r="S1347" s="17"/>
      <c r="T1347" s="17"/>
      <c r="U1347" s="17"/>
      <c r="V1347" s="17"/>
      <c r="W1347" s="17"/>
      <c r="X1347" s="17"/>
      <c r="Y1347" s="17"/>
    </row>
    <row r="1348" spans="2:25">
      <c r="B1348" s="17"/>
      <c r="C1348" s="17"/>
      <c r="D1348" s="17"/>
      <c r="E1348" s="17"/>
      <c r="F1348" s="17"/>
      <c r="G1348" s="17"/>
      <c r="H1348" s="17"/>
      <c r="I1348" s="17"/>
      <c r="J1348" s="17"/>
      <c r="K1348" s="17"/>
      <c r="L1348" s="17"/>
      <c r="M1348" s="17"/>
      <c r="N1348" s="17"/>
      <c r="O1348" s="17"/>
      <c r="P1348" s="17"/>
      <c r="Q1348" s="17"/>
      <c r="R1348" s="17"/>
      <c r="S1348" s="17"/>
      <c r="T1348" s="17"/>
      <c r="U1348" s="17"/>
      <c r="V1348" s="17"/>
      <c r="W1348" s="17"/>
      <c r="X1348" s="17"/>
      <c r="Y1348" s="17"/>
    </row>
    <row r="1349" spans="2:25">
      <c r="B1349" s="17"/>
      <c r="C1349" s="17"/>
      <c r="D1349" s="17"/>
      <c r="E1349" s="17"/>
      <c r="F1349" s="17"/>
      <c r="G1349" s="17"/>
      <c r="H1349" s="17"/>
      <c r="I1349" s="17"/>
      <c r="J1349" s="17"/>
      <c r="K1349" s="17"/>
      <c r="L1349" s="17"/>
      <c r="M1349" s="17"/>
      <c r="N1349" s="17"/>
      <c r="O1349" s="17"/>
      <c r="P1349" s="17"/>
      <c r="Q1349" s="17"/>
      <c r="R1349" s="17"/>
      <c r="S1349" s="17"/>
      <c r="T1349" s="17"/>
      <c r="U1349" s="17"/>
      <c r="V1349" s="17"/>
      <c r="W1349" s="17"/>
      <c r="X1349" s="17"/>
      <c r="Y1349" s="17"/>
    </row>
    <row r="1350" spans="2:25">
      <c r="B1350" s="17"/>
      <c r="C1350" s="17"/>
      <c r="D1350" s="17"/>
      <c r="E1350" s="17"/>
      <c r="F1350" s="17"/>
      <c r="G1350" s="17"/>
      <c r="H1350" s="17"/>
      <c r="I1350" s="17"/>
      <c r="J1350" s="17"/>
      <c r="K1350" s="17"/>
      <c r="L1350" s="17"/>
      <c r="M1350" s="17"/>
      <c r="N1350" s="17"/>
      <c r="O1350" s="17"/>
      <c r="P1350" s="17"/>
      <c r="Q1350" s="17"/>
      <c r="R1350" s="17"/>
      <c r="S1350" s="17"/>
      <c r="T1350" s="17"/>
      <c r="U1350" s="17"/>
      <c r="V1350" s="17"/>
      <c r="W1350" s="17"/>
      <c r="X1350" s="17"/>
      <c r="Y1350" s="17"/>
    </row>
    <row r="1351" spans="2:25">
      <c r="B1351" s="17"/>
      <c r="C1351" s="17"/>
      <c r="D1351" s="17"/>
      <c r="E1351" s="17"/>
      <c r="F1351" s="17"/>
      <c r="G1351" s="17"/>
      <c r="H1351" s="17"/>
      <c r="I1351" s="17"/>
      <c r="J1351" s="17"/>
      <c r="K1351" s="17"/>
      <c r="L1351" s="17"/>
      <c r="M1351" s="17"/>
      <c r="N1351" s="17"/>
      <c r="O1351" s="17"/>
      <c r="P1351" s="17"/>
      <c r="Q1351" s="17"/>
      <c r="R1351" s="17"/>
      <c r="S1351" s="17"/>
      <c r="T1351" s="17"/>
      <c r="U1351" s="17"/>
      <c r="V1351" s="17"/>
      <c r="W1351" s="17"/>
      <c r="X1351" s="17"/>
      <c r="Y1351" s="17"/>
    </row>
    <row r="1352" spans="2:25">
      <c r="B1352" s="17"/>
      <c r="C1352" s="17"/>
      <c r="D1352" s="17"/>
      <c r="E1352" s="17"/>
      <c r="F1352" s="17"/>
      <c r="G1352" s="17"/>
      <c r="H1352" s="17"/>
      <c r="I1352" s="17"/>
      <c r="J1352" s="17"/>
      <c r="K1352" s="17"/>
      <c r="L1352" s="17"/>
      <c r="M1352" s="17"/>
      <c r="N1352" s="17"/>
      <c r="O1352" s="17"/>
      <c r="P1352" s="17"/>
      <c r="Q1352" s="17"/>
      <c r="R1352" s="17"/>
      <c r="S1352" s="17"/>
      <c r="T1352" s="17"/>
      <c r="U1352" s="17"/>
      <c r="V1352" s="17"/>
      <c r="W1352" s="17"/>
      <c r="X1352" s="17"/>
      <c r="Y1352" s="17"/>
    </row>
    <row r="1353" spans="2:25">
      <c r="B1353" s="17"/>
      <c r="C1353" s="17"/>
      <c r="D1353" s="17"/>
      <c r="E1353" s="17"/>
      <c r="F1353" s="17"/>
      <c r="G1353" s="17"/>
      <c r="H1353" s="17"/>
      <c r="I1353" s="17"/>
      <c r="J1353" s="17"/>
      <c r="K1353" s="17"/>
      <c r="L1353" s="17"/>
      <c r="M1353" s="17"/>
      <c r="N1353" s="17"/>
      <c r="O1353" s="17"/>
      <c r="P1353" s="17"/>
      <c r="Q1353" s="17"/>
      <c r="R1353" s="17"/>
      <c r="S1353" s="17"/>
      <c r="T1353" s="17"/>
      <c r="U1353" s="17"/>
      <c r="V1353" s="17"/>
      <c r="W1353" s="17"/>
      <c r="X1353" s="17"/>
      <c r="Y1353" s="17"/>
    </row>
    <row r="1354" spans="2:25">
      <c r="B1354" s="17"/>
      <c r="C1354" s="17"/>
      <c r="D1354" s="17"/>
      <c r="E1354" s="17"/>
      <c r="F1354" s="17"/>
      <c r="G1354" s="17"/>
      <c r="H1354" s="17"/>
      <c r="I1354" s="17"/>
      <c r="J1354" s="17"/>
      <c r="K1354" s="17"/>
      <c r="L1354" s="17"/>
      <c r="M1354" s="17"/>
      <c r="N1354" s="17"/>
      <c r="O1354" s="17"/>
      <c r="P1354" s="17"/>
      <c r="Q1354" s="17"/>
      <c r="R1354" s="17"/>
      <c r="S1354" s="17"/>
      <c r="T1354" s="17"/>
      <c r="U1354" s="17"/>
      <c r="V1354" s="17"/>
      <c r="W1354" s="17"/>
      <c r="X1354" s="17"/>
      <c r="Y1354" s="17"/>
    </row>
    <row r="1355" spans="2:25">
      <c r="B1355" s="17"/>
      <c r="C1355" s="17"/>
      <c r="D1355" s="17"/>
      <c r="E1355" s="17"/>
      <c r="F1355" s="17"/>
      <c r="G1355" s="17"/>
      <c r="H1355" s="17"/>
      <c r="I1355" s="17"/>
      <c r="J1355" s="17"/>
      <c r="K1355" s="17"/>
      <c r="L1355" s="17"/>
      <c r="M1355" s="17"/>
      <c r="N1355" s="17"/>
      <c r="O1355" s="17"/>
      <c r="P1355" s="17"/>
      <c r="Q1355" s="17"/>
      <c r="R1355" s="17"/>
      <c r="S1355" s="17"/>
      <c r="T1355" s="17"/>
      <c r="U1355" s="17"/>
      <c r="V1355" s="17"/>
      <c r="W1355" s="17"/>
      <c r="X1355" s="17"/>
      <c r="Y1355" s="17"/>
    </row>
    <row r="1356" spans="2:25">
      <c r="B1356" s="17"/>
      <c r="C1356" s="17"/>
      <c r="D1356" s="17"/>
      <c r="E1356" s="17"/>
      <c r="F1356" s="17"/>
      <c r="G1356" s="17"/>
      <c r="H1356" s="17"/>
      <c r="I1356" s="17"/>
      <c r="J1356" s="17"/>
      <c r="K1356" s="17"/>
      <c r="L1356" s="17"/>
      <c r="M1356" s="17"/>
      <c r="N1356" s="17"/>
      <c r="O1356" s="17"/>
      <c r="P1356" s="17"/>
      <c r="Q1356" s="17"/>
      <c r="R1356" s="17"/>
      <c r="S1356" s="17"/>
      <c r="T1356" s="17"/>
      <c r="U1356" s="17"/>
      <c r="V1356" s="17"/>
      <c r="W1356" s="17"/>
      <c r="X1356" s="17"/>
      <c r="Y1356" s="17"/>
    </row>
    <row r="1357" spans="2:25">
      <c r="B1357" s="17"/>
      <c r="C1357" s="17"/>
      <c r="D1357" s="17"/>
      <c r="E1357" s="17"/>
      <c r="F1357" s="17"/>
      <c r="G1357" s="17"/>
      <c r="H1357" s="17"/>
      <c r="I1357" s="17"/>
      <c r="J1357" s="17"/>
      <c r="K1357" s="17"/>
      <c r="L1357" s="17"/>
      <c r="M1357" s="17"/>
      <c r="N1357" s="17"/>
      <c r="O1357" s="17"/>
      <c r="P1357" s="17"/>
      <c r="Q1357" s="17"/>
      <c r="R1357" s="17"/>
      <c r="S1357" s="17"/>
      <c r="T1357" s="17"/>
      <c r="U1357" s="17"/>
      <c r="V1357" s="17"/>
      <c r="W1357" s="17"/>
      <c r="X1357" s="17"/>
      <c r="Y1357" s="17"/>
    </row>
    <row r="1358" spans="2:25">
      <c r="B1358" s="17"/>
      <c r="C1358" s="17"/>
      <c r="D1358" s="17"/>
      <c r="E1358" s="17"/>
      <c r="F1358" s="17"/>
      <c r="G1358" s="17"/>
      <c r="H1358" s="17"/>
      <c r="I1358" s="17"/>
      <c r="J1358" s="17"/>
      <c r="K1358" s="17"/>
      <c r="L1358" s="17"/>
      <c r="M1358" s="17"/>
      <c r="N1358" s="17"/>
      <c r="O1358" s="17"/>
      <c r="P1358" s="17"/>
      <c r="Q1358" s="17"/>
      <c r="R1358" s="17"/>
      <c r="S1358" s="17"/>
      <c r="T1358" s="17"/>
      <c r="U1358" s="17"/>
      <c r="V1358" s="17"/>
      <c r="W1358" s="17"/>
      <c r="X1358" s="17"/>
      <c r="Y1358" s="17"/>
    </row>
    <row r="1359" spans="2:25">
      <c r="B1359" s="17"/>
      <c r="C1359" s="17"/>
      <c r="D1359" s="17"/>
      <c r="E1359" s="17"/>
      <c r="F1359" s="17"/>
      <c r="G1359" s="17"/>
      <c r="H1359" s="17"/>
      <c r="I1359" s="17"/>
      <c r="J1359" s="17"/>
      <c r="K1359" s="17"/>
      <c r="L1359" s="17"/>
      <c r="M1359" s="17"/>
      <c r="N1359" s="17"/>
      <c r="O1359" s="17"/>
      <c r="P1359" s="17"/>
      <c r="Q1359" s="17"/>
      <c r="R1359" s="17"/>
      <c r="S1359" s="17"/>
      <c r="T1359" s="17"/>
      <c r="U1359" s="17"/>
      <c r="V1359" s="17"/>
      <c r="W1359" s="17"/>
      <c r="X1359" s="17"/>
      <c r="Y1359" s="17"/>
    </row>
    <row r="1360" spans="2:25">
      <c r="B1360" s="17"/>
      <c r="C1360" s="17"/>
      <c r="D1360" s="17"/>
      <c r="E1360" s="17"/>
      <c r="F1360" s="17"/>
      <c r="G1360" s="17"/>
      <c r="H1360" s="17"/>
      <c r="I1360" s="17"/>
      <c r="J1360" s="17"/>
      <c r="K1360" s="17"/>
      <c r="L1360" s="17"/>
      <c r="M1360" s="17"/>
      <c r="N1360" s="17"/>
      <c r="O1360" s="17"/>
      <c r="P1360" s="17"/>
      <c r="Q1360" s="17"/>
      <c r="R1360" s="17"/>
      <c r="S1360" s="17"/>
      <c r="T1360" s="17"/>
      <c r="U1360" s="17"/>
      <c r="V1360" s="17"/>
      <c r="W1360" s="17"/>
      <c r="X1360" s="17"/>
      <c r="Y1360" s="17"/>
    </row>
    <row r="1361" spans="2:25">
      <c r="B1361" s="17"/>
      <c r="C1361" s="17"/>
      <c r="D1361" s="17"/>
      <c r="E1361" s="17"/>
      <c r="F1361" s="17"/>
      <c r="G1361" s="17"/>
      <c r="H1361" s="17"/>
      <c r="I1361" s="17"/>
      <c r="J1361" s="17"/>
      <c r="K1361" s="17"/>
      <c r="L1361" s="17"/>
      <c r="M1361" s="17"/>
      <c r="N1361" s="17"/>
      <c r="O1361" s="17"/>
      <c r="P1361" s="17"/>
      <c r="Q1361" s="17"/>
      <c r="R1361" s="17"/>
      <c r="S1361" s="17"/>
      <c r="T1361" s="17"/>
      <c r="U1361" s="17"/>
      <c r="V1361" s="17"/>
      <c r="W1361" s="17"/>
      <c r="X1361" s="17"/>
      <c r="Y1361" s="17"/>
    </row>
    <row r="1362" spans="2:25">
      <c r="B1362" s="17"/>
      <c r="C1362" s="17"/>
      <c r="D1362" s="17"/>
      <c r="E1362" s="17"/>
      <c r="F1362" s="17"/>
      <c r="G1362" s="17"/>
      <c r="H1362" s="17"/>
      <c r="I1362" s="17"/>
      <c r="J1362" s="17"/>
      <c r="K1362" s="17"/>
      <c r="L1362" s="17"/>
      <c r="M1362" s="17"/>
      <c r="N1362" s="17"/>
      <c r="O1362" s="17"/>
      <c r="P1362" s="17"/>
      <c r="Q1362" s="17"/>
      <c r="R1362" s="17"/>
      <c r="S1362" s="17"/>
      <c r="T1362" s="17"/>
      <c r="U1362" s="17"/>
      <c r="V1362" s="17"/>
      <c r="W1362" s="17"/>
      <c r="X1362" s="17"/>
      <c r="Y1362" s="17"/>
    </row>
    <row r="1363" spans="2:25">
      <c r="B1363" s="17"/>
      <c r="C1363" s="17"/>
      <c r="D1363" s="17"/>
      <c r="E1363" s="17"/>
      <c r="F1363" s="17"/>
      <c r="G1363" s="17"/>
      <c r="H1363" s="17"/>
      <c r="I1363" s="17"/>
      <c r="J1363" s="17"/>
      <c r="K1363" s="17"/>
      <c r="L1363" s="17"/>
      <c r="M1363" s="17"/>
      <c r="N1363" s="17"/>
      <c r="O1363" s="17"/>
      <c r="P1363" s="17"/>
      <c r="Q1363" s="17"/>
      <c r="R1363" s="17"/>
      <c r="S1363" s="17"/>
      <c r="T1363" s="17"/>
      <c r="U1363" s="17"/>
      <c r="V1363" s="17"/>
      <c r="W1363" s="17"/>
      <c r="X1363" s="17"/>
      <c r="Y1363" s="17"/>
    </row>
    <row r="1364" spans="2:25">
      <c r="B1364" s="17"/>
      <c r="C1364" s="17"/>
      <c r="D1364" s="17"/>
      <c r="E1364" s="17"/>
      <c r="F1364" s="17"/>
      <c r="G1364" s="17"/>
      <c r="H1364" s="17"/>
      <c r="I1364" s="17"/>
      <c r="J1364" s="17"/>
      <c r="K1364" s="17"/>
      <c r="L1364" s="17"/>
      <c r="M1364" s="17"/>
      <c r="N1364" s="17"/>
      <c r="O1364" s="17"/>
      <c r="P1364" s="17"/>
      <c r="Q1364" s="17"/>
      <c r="R1364" s="17"/>
      <c r="S1364" s="17"/>
      <c r="T1364" s="17"/>
      <c r="U1364" s="17"/>
      <c r="V1364" s="17"/>
      <c r="W1364" s="17"/>
      <c r="X1364" s="17"/>
      <c r="Y1364" s="17"/>
    </row>
    <row r="1365" spans="2:25">
      <c r="B1365" s="17"/>
      <c r="C1365" s="17"/>
      <c r="D1365" s="17"/>
      <c r="E1365" s="17"/>
      <c r="F1365" s="17"/>
      <c r="G1365" s="17"/>
      <c r="H1365" s="17"/>
      <c r="I1365" s="17"/>
      <c r="J1365" s="17"/>
      <c r="K1365" s="17"/>
      <c r="L1365" s="17"/>
      <c r="M1365" s="17"/>
      <c r="N1365" s="17"/>
      <c r="O1365" s="17"/>
      <c r="P1365" s="17"/>
      <c r="Q1365" s="17"/>
      <c r="R1365" s="17"/>
      <c r="S1365" s="17"/>
      <c r="T1365" s="17"/>
      <c r="U1365" s="17"/>
      <c r="V1365" s="17"/>
      <c r="W1365" s="17"/>
      <c r="X1365" s="17"/>
      <c r="Y1365" s="17"/>
    </row>
    <row r="1366" spans="2:25">
      <c r="B1366" s="17"/>
      <c r="C1366" s="17"/>
      <c r="D1366" s="17"/>
      <c r="E1366" s="17"/>
      <c r="F1366" s="17"/>
      <c r="G1366" s="17"/>
      <c r="H1366" s="17"/>
      <c r="I1366" s="17"/>
      <c r="J1366" s="17"/>
      <c r="K1366" s="17"/>
      <c r="L1366" s="17"/>
      <c r="M1366" s="17"/>
      <c r="N1366" s="17"/>
      <c r="O1366" s="17"/>
      <c r="P1366" s="17"/>
      <c r="Q1366" s="17"/>
      <c r="R1366" s="17"/>
      <c r="S1366" s="17"/>
      <c r="T1366" s="17"/>
      <c r="U1366" s="17"/>
      <c r="V1366" s="17"/>
      <c r="W1366" s="17"/>
      <c r="X1366" s="17"/>
      <c r="Y1366" s="17"/>
    </row>
    <row r="1367" spans="2:25">
      <c r="B1367" s="17"/>
      <c r="C1367" s="17"/>
      <c r="D1367" s="17"/>
      <c r="E1367" s="17"/>
      <c r="F1367" s="17"/>
      <c r="G1367" s="17"/>
      <c r="H1367" s="17"/>
      <c r="I1367" s="17"/>
      <c r="J1367" s="17"/>
      <c r="K1367" s="17"/>
      <c r="L1367" s="17"/>
      <c r="M1367" s="17"/>
      <c r="N1367" s="17"/>
      <c r="O1367" s="17"/>
      <c r="P1367" s="17"/>
      <c r="Q1367" s="17"/>
      <c r="R1367" s="17"/>
      <c r="S1367" s="17"/>
      <c r="T1367" s="17"/>
      <c r="U1367" s="17"/>
      <c r="V1367" s="17"/>
      <c r="W1367" s="17"/>
      <c r="X1367" s="17"/>
      <c r="Y1367" s="17"/>
    </row>
    <row r="1368" spans="2:25">
      <c r="B1368" s="17"/>
      <c r="C1368" s="17"/>
      <c r="D1368" s="17"/>
      <c r="E1368" s="17"/>
      <c r="F1368" s="17"/>
      <c r="G1368" s="17"/>
      <c r="H1368" s="17"/>
      <c r="I1368" s="17"/>
      <c r="J1368" s="17"/>
      <c r="K1368" s="17"/>
      <c r="L1368" s="17"/>
      <c r="M1368" s="17"/>
      <c r="N1368" s="17"/>
      <c r="O1368" s="17"/>
      <c r="P1368" s="17"/>
      <c r="Q1368" s="17"/>
      <c r="R1368" s="17"/>
      <c r="S1368" s="17"/>
      <c r="T1368" s="17"/>
      <c r="U1368" s="17"/>
      <c r="V1368" s="17"/>
      <c r="W1368" s="17"/>
      <c r="X1368" s="17"/>
      <c r="Y1368" s="17"/>
    </row>
    <row r="1369" spans="2:25">
      <c r="B1369" s="17"/>
      <c r="C1369" s="17"/>
      <c r="D1369" s="17"/>
      <c r="E1369" s="17"/>
      <c r="F1369" s="17"/>
      <c r="G1369" s="17"/>
      <c r="H1369" s="17"/>
      <c r="I1369" s="17"/>
      <c r="J1369" s="17"/>
      <c r="K1369" s="17"/>
      <c r="L1369" s="17"/>
      <c r="M1369" s="17"/>
      <c r="N1369" s="17"/>
      <c r="O1369" s="17"/>
      <c r="P1369" s="17"/>
      <c r="Q1369" s="17"/>
      <c r="R1369" s="17"/>
      <c r="S1369" s="17"/>
      <c r="T1369" s="17"/>
      <c r="U1369" s="17"/>
      <c r="V1369" s="17"/>
      <c r="W1369" s="17"/>
      <c r="X1369" s="17"/>
      <c r="Y1369" s="17"/>
    </row>
    <row r="1370" spans="2:25">
      <c r="B1370" s="17"/>
      <c r="C1370" s="17"/>
      <c r="D1370" s="17"/>
      <c r="E1370" s="17"/>
      <c r="F1370" s="17"/>
      <c r="G1370" s="17"/>
      <c r="H1370" s="17"/>
      <c r="I1370" s="17"/>
      <c r="J1370" s="17"/>
      <c r="K1370" s="17"/>
      <c r="L1370" s="17"/>
      <c r="M1370" s="17"/>
      <c r="N1370" s="17"/>
      <c r="O1370" s="17"/>
      <c r="P1370" s="17"/>
      <c r="Q1370" s="17"/>
      <c r="R1370" s="17"/>
      <c r="S1370" s="17"/>
      <c r="T1370" s="17"/>
      <c r="U1370" s="17"/>
      <c r="V1370" s="17"/>
      <c r="W1370" s="17"/>
      <c r="X1370" s="17"/>
      <c r="Y1370" s="17"/>
    </row>
    <row r="1371" spans="2:25">
      <c r="B1371" s="17"/>
      <c r="C1371" s="17"/>
      <c r="D1371" s="17"/>
      <c r="E1371" s="17"/>
      <c r="F1371" s="17"/>
      <c r="G1371" s="17"/>
      <c r="H1371" s="17"/>
      <c r="I1371" s="17"/>
      <c r="J1371" s="17"/>
      <c r="K1371" s="17"/>
      <c r="L1371" s="17"/>
      <c r="M1371" s="17"/>
      <c r="N1371" s="17"/>
      <c r="O1371" s="17"/>
      <c r="P1371" s="17"/>
      <c r="Q1371" s="17"/>
      <c r="R1371" s="17"/>
      <c r="S1371" s="17"/>
      <c r="T1371" s="17"/>
      <c r="U1371" s="17"/>
      <c r="V1371" s="17"/>
      <c r="W1371" s="17"/>
      <c r="X1371" s="17"/>
      <c r="Y1371" s="17"/>
    </row>
    <row r="1372" spans="2:25">
      <c r="B1372" s="17"/>
      <c r="C1372" s="17"/>
      <c r="D1372" s="17"/>
      <c r="E1372" s="17"/>
      <c r="F1372" s="17"/>
      <c r="G1372" s="17"/>
      <c r="H1372" s="17"/>
      <c r="I1372" s="17"/>
      <c r="J1372" s="17"/>
      <c r="K1372" s="17"/>
      <c r="L1372" s="17"/>
      <c r="M1372" s="17"/>
      <c r="N1372" s="17"/>
      <c r="O1372" s="17"/>
      <c r="P1372" s="17"/>
      <c r="Q1372" s="17"/>
      <c r="R1372" s="17"/>
      <c r="S1372" s="17"/>
      <c r="T1372" s="17"/>
      <c r="U1372" s="17"/>
      <c r="V1372" s="17"/>
      <c r="W1372" s="17"/>
      <c r="X1372" s="17"/>
      <c r="Y1372" s="17"/>
    </row>
    <row r="1373" spans="2:25">
      <c r="B1373" s="17"/>
      <c r="C1373" s="17"/>
      <c r="D1373" s="17"/>
      <c r="E1373" s="17"/>
      <c r="F1373" s="17"/>
      <c r="G1373" s="17"/>
      <c r="H1373" s="17"/>
      <c r="I1373" s="17"/>
      <c r="J1373" s="17"/>
      <c r="K1373" s="17"/>
      <c r="L1373" s="17"/>
      <c r="M1373" s="17"/>
      <c r="N1373" s="17"/>
      <c r="O1373" s="17"/>
      <c r="P1373" s="17"/>
      <c r="Q1373" s="17"/>
      <c r="R1373" s="17"/>
      <c r="S1373" s="17"/>
      <c r="T1373" s="17"/>
      <c r="U1373" s="17"/>
      <c r="V1373" s="17"/>
      <c r="W1373" s="17"/>
      <c r="X1373" s="17"/>
      <c r="Y1373" s="17"/>
    </row>
    <row r="1374" spans="2:25">
      <c r="B1374" s="17"/>
      <c r="C1374" s="17"/>
      <c r="D1374" s="17"/>
      <c r="E1374" s="17"/>
      <c r="F1374" s="17"/>
      <c r="G1374" s="17"/>
      <c r="H1374" s="17"/>
      <c r="I1374" s="17"/>
      <c r="J1374" s="17"/>
      <c r="K1374" s="17"/>
      <c r="L1374" s="17"/>
      <c r="M1374" s="17"/>
      <c r="N1374" s="17"/>
      <c r="O1374" s="17"/>
      <c r="P1374" s="17"/>
      <c r="Q1374" s="17"/>
      <c r="R1374" s="17"/>
      <c r="S1374" s="17"/>
      <c r="T1374" s="17"/>
      <c r="U1374" s="17"/>
      <c r="V1374" s="17"/>
      <c r="W1374" s="17"/>
      <c r="X1374" s="17"/>
      <c r="Y1374" s="17"/>
    </row>
    <row r="1375" spans="2:25">
      <c r="B1375" s="17"/>
      <c r="C1375" s="17"/>
      <c r="D1375" s="17"/>
      <c r="E1375" s="17"/>
      <c r="F1375" s="17"/>
      <c r="G1375" s="17"/>
      <c r="H1375" s="17"/>
      <c r="I1375" s="17"/>
      <c r="J1375" s="17"/>
      <c r="K1375" s="17"/>
      <c r="L1375" s="17"/>
      <c r="M1375" s="17"/>
      <c r="N1375" s="17"/>
      <c r="O1375" s="17"/>
      <c r="P1375" s="17"/>
      <c r="Q1375" s="17"/>
      <c r="R1375" s="17"/>
      <c r="S1375" s="17"/>
      <c r="T1375" s="17"/>
      <c r="U1375" s="17"/>
      <c r="V1375" s="17"/>
      <c r="W1375" s="17"/>
      <c r="X1375" s="17"/>
      <c r="Y1375" s="17"/>
    </row>
    <row r="1376" spans="2:25">
      <c r="B1376" s="17"/>
      <c r="C1376" s="17"/>
      <c r="D1376" s="17"/>
      <c r="E1376" s="17"/>
      <c r="F1376" s="17"/>
      <c r="G1376" s="17"/>
      <c r="H1376" s="17"/>
      <c r="I1376" s="17"/>
      <c r="J1376" s="17"/>
      <c r="K1376" s="17"/>
      <c r="L1376" s="17"/>
      <c r="M1376" s="17"/>
      <c r="N1376" s="17"/>
      <c r="O1376" s="17"/>
      <c r="P1376" s="17"/>
      <c r="Q1376" s="17"/>
      <c r="R1376" s="17"/>
      <c r="S1376" s="17"/>
      <c r="T1376" s="17"/>
      <c r="U1376" s="17"/>
      <c r="V1376" s="17"/>
      <c r="W1376" s="17"/>
      <c r="X1376" s="17"/>
      <c r="Y1376" s="17"/>
    </row>
    <row r="1377" spans="2:25">
      <c r="B1377" s="17"/>
      <c r="C1377" s="17"/>
      <c r="D1377" s="17"/>
      <c r="E1377" s="17"/>
      <c r="F1377" s="17"/>
      <c r="G1377" s="17"/>
      <c r="H1377" s="17"/>
      <c r="I1377" s="17"/>
      <c r="J1377" s="17"/>
      <c r="K1377" s="17"/>
      <c r="L1377" s="17"/>
      <c r="M1377" s="17"/>
      <c r="N1377" s="17"/>
      <c r="O1377" s="17"/>
      <c r="P1377" s="17"/>
      <c r="Q1377" s="17"/>
      <c r="R1377" s="17"/>
      <c r="S1377" s="17"/>
      <c r="T1377" s="17"/>
      <c r="U1377" s="17"/>
      <c r="V1377" s="17"/>
      <c r="W1377" s="17"/>
      <c r="X1377" s="17"/>
      <c r="Y1377" s="17"/>
    </row>
    <row r="1378" spans="2:25">
      <c r="B1378" s="17"/>
      <c r="C1378" s="17"/>
      <c r="D1378" s="17"/>
      <c r="E1378" s="17"/>
      <c r="F1378" s="17"/>
      <c r="G1378" s="17"/>
      <c r="H1378" s="17"/>
      <c r="I1378" s="17"/>
      <c r="J1378" s="17"/>
      <c r="K1378" s="17"/>
      <c r="L1378" s="17"/>
      <c r="M1378" s="17"/>
      <c r="N1378" s="17"/>
      <c r="O1378" s="17"/>
      <c r="P1378" s="17"/>
      <c r="Q1378" s="17"/>
      <c r="R1378" s="17"/>
      <c r="S1378" s="17"/>
      <c r="T1378" s="17"/>
      <c r="U1378" s="17"/>
      <c r="V1378" s="17"/>
      <c r="W1378" s="17"/>
      <c r="X1378" s="17"/>
      <c r="Y1378" s="17"/>
    </row>
    <row r="1379" spans="2:25">
      <c r="B1379" s="17"/>
      <c r="C1379" s="17"/>
      <c r="D1379" s="17"/>
      <c r="E1379" s="17"/>
      <c r="F1379" s="17"/>
      <c r="G1379" s="17"/>
      <c r="H1379" s="17"/>
      <c r="I1379" s="17"/>
      <c r="J1379" s="17"/>
      <c r="K1379" s="17"/>
      <c r="L1379" s="17"/>
      <c r="M1379" s="17"/>
      <c r="N1379" s="17"/>
      <c r="O1379" s="17"/>
      <c r="P1379" s="17"/>
      <c r="Q1379" s="17"/>
      <c r="R1379" s="17"/>
      <c r="S1379" s="17"/>
      <c r="T1379" s="17"/>
      <c r="U1379" s="17"/>
      <c r="V1379" s="17"/>
      <c r="W1379" s="17"/>
      <c r="X1379" s="17"/>
      <c r="Y1379" s="17"/>
    </row>
    <row r="1380" spans="2:25">
      <c r="B1380" s="17"/>
      <c r="C1380" s="17"/>
      <c r="D1380" s="17"/>
      <c r="E1380" s="17"/>
      <c r="F1380" s="17"/>
      <c r="G1380" s="17"/>
      <c r="H1380" s="17"/>
      <c r="I1380" s="17"/>
      <c r="J1380" s="17"/>
      <c r="K1380" s="17"/>
      <c r="L1380" s="17"/>
      <c r="M1380" s="17"/>
      <c r="N1380" s="17"/>
      <c r="O1380" s="17"/>
      <c r="P1380" s="17"/>
      <c r="Q1380" s="17"/>
      <c r="R1380" s="17"/>
      <c r="S1380" s="17"/>
      <c r="T1380" s="17"/>
      <c r="U1380" s="17"/>
      <c r="V1380" s="17"/>
      <c r="W1380" s="17"/>
      <c r="X1380" s="17"/>
      <c r="Y1380" s="17"/>
    </row>
    <row r="1381" spans="2:25">
      <c r="B1381" s="17"/>
      <c r="C1381" s="17"/>
      <c r="D1381" s="17"/>
      <c r="E1381" s="17"/>
      <c r="F1381" s="17"/>
      <c r="G1381" s="17"/>
      <c r="H1381" s="17"/>
      <c r="I1381" s="17"/>
      <c r="J1381" s="17"/>
      <c r="K1381" s="17"/>
      <c r="L1381" s="17"/>
      <c r="M1381" s="17"/>
      <c r="N1381" s="17"/>
      <c r="O1381" s="17"/>
      <c r="P1381" s="17"/>
      <c r="Q1381" s="17"/>
      <c r="R1381" s="17"/>
      <c r="S1381" s="17"/>
      <c r="T1381" s="17"/>
      <c r="U1381" s="17"/>
      <c r="V1381" s="17"/>
      <c r="W1381" s="17"/>
      <c r="X1381" s="17"/>
      <c r="Y1381" s="17"/>
    </row>
    <row r="1382" spans="2:25">
      <c r="B1382" s="17"/>
      <c r="C1382" s="17"/>
      <c r="D1382" s="17"/>
      <c r="E1382" s="17"/>
      <c r="F1382" s="17"/>
      <c r="G1382" s="17"/>
      <c r="H1382" s="17"/>
      <c r="I1382" s="17"/>
      <c r="J1382" s="17"/>
      <c r="K1382" s="17"/>
      <c r="L1382" s="17"/>
      <c r="M1382" s="17"/>
      <c r="N1382" s="17"/>
      <c r="O1382" s="17"/>
      <c r="P1382" s="17"/>
      <c r="Q1382" s="17"/>
      <c r="R1382" s="17"/>
      <c r="S1382" s="17"/>
      <c r="T1382" s="17"/>
      <c r="U1382" s="17"/>
      <c r="V1382" s="17"/>
      <c r="W1382" s="17"/>
      <c r="X1382" s="17"/>
      <c r="Y1382" s="17"/>
    </row>
    <row r="1383" spans="2:25">
      <c r="B1383" s="17"/>
      <c r="C1383" s="17"/>
      <c r="D1383" s="17"/>
      <c r="E1383" s="17"/>
      <c r="F1383" s="17"/>
      <c r="G1383" s="17"/>
      <c r="H1383" s="17"/>
      <c r="I1383" s="17"/>
      <c r="J1383" s="17"/>
      <c r="K1383" s="17"/>
      <c r="L1383" s="17"/>
      <c r="M1383" s="17"/>
      <c r="N1383" s="17"/>
      <c r="O1383" s="17"/>
      <c r="P1383" s="17"/>
      <c r="Q1383" s="17"/>
      <c r="R1383" s="17"/>
      <c r="S1383" s="17"/>
      <c r="T1383" s="17"/>
      <c r="U1383" s="17"/>
      <c r="V1383" s="17"/>
      <c r="W1383" s="17"/>
      <c r="X1383" s="17"/>
      <c r="Y1383" s="17"/>
    </row>
    <row r="1384" spans="2:25">
      <c r="B1384" s="17"/>
      <c r="C1384" s="17"/>
      <c r="D1384" s="17"/>
      <c r="E1384" s="17"/>
      <c r="F1384" s="17"/>
      <c r="G1384" s="17"/>
      <c r="H1384" s="17"/>
      <c r="I1384" s="17"/>
      <c r="J1384" s="17"/>
      <c r="K1384" s="17"/>
      <c r="L1384" s="17"/>
      <c r="M1384" s="17"/>
      <c r="N1384" s="17"/>
      <c r="O1384" s="17"/>
      <c r="P1384" s="17"/>
      <c r="Q1384" s="17"/>
      <c r="R1384" s="17"/>
      <c r="S1384" s="17"/>
      <c r="T1384" s="17"/>
      <c r="U1384" s="17"/>
      <c r="V1384" s="17"/>
      <c r="W1384" s="17"/>
      <c r="X1384" s="17"/>
      <c r="Y1384" s="17"/>
    </row>
    <row r="1385" spans="2:25">
      <c r="B1385" s="17"/>
      <c r="C1385" s="17"/>
      <c r="D1385" s="17"/>
      <c r="E1385" s="17"/>
      <c r="F1385" s="17"/>
      <c r="G1385" s="17"/>
      <c r="H1385" s="17"/>
      <c r="I1385" s="17"/>
      <c r="J1385" s="17"/>
      <c r="K1385" s="17"/>
      <c r="L1385" s="17"/>
      <c r="M1385" s="17"/>
      <c r="N1385" s="17"/>
      <c r="O1385" s="17"/>
      <c r="P1385" s="17"/>
      <c r="Q1385" s="17"/>
      <c r="R1385" s="17"/>
      <c r="S1385" s="17"/>
      <c r="T1385" s="17"/>
      <c r="U1385" s="17"/>
      <c r="V1385" s="17"/>
      <c r="W1385" s="17"/>
      <c r="X1385" s="17"/>
      <c r="Y1385" s="17"/>
    </row>
    <row r="1386" spans="2:25">
      <c r="B1386" s="17"/>
      <c r="C1386" s="17"/>
      <c r="D1386" s="17"/>
      <c r="E1386" s="17"/>
      <c r="F1386" s="17"/>
      <c r="G1386" s="17"/>
      <c r="H1386" s="17"/>
      <c r="I1386" s="17"/>
      <c r="J1386" s="17"/>
      <c r="K1386" s="17"/>
      <c r="L1386" s="17"/>
      <c r="M1386" s="17"/>
      <c r="N1386" s="17"/>
      <c r="O1386" s="17"/>
      <c r="P1386" s="17"/>
      <c r="Q1386" s="17"/>
      <c r="R1386" s="17"/>
      <c r="S1386" s="17"/>
      <c r="T1386" s="17"/>
      <c r="U1386" s="17"/>
      <c r="V1386" s="17"/>
      <c r="W1386" s="17"/>
      <c r="X1386" s="17"/>
      <c r="Y1386" s="17"/>
    </row>
    <row r="1387" spans="2:25">
      <c r="B1387" s="17"/>
      <c r="C1387" s="17"/>
      <c r="D1387" s="17"/>
      <c r="E1387" s="17"/>
      <c r="F1387" s="17"/>
      <c r="G1387" s="17"/>
      <c r="H1387" s="17"/>
      <c r="I1387" s="17"/>
      <c r="J1387" s="17"/>
      <c r="K1387" s="17"/>
      <c r="L1387" s="17"/>
      <c r="M1387" s="17"/>
      <c r="N1387" s="17"/>
      <c r="O1387" s="17"/>
      <c r="P1387" s="17"/>
      <c r="Q1387" s="17"/>
      <c r="R1387" s="17"/>
      <c r="S1387" s="17"/>
      <c r="T1387" s="17"/>
      <c r="U1387" s="17"/>
      <c r="V1387" s="17"/>
      <c r="W1387" s="17"/>
      <c r="X1387" s="17"/>
      <c r="Y1387" s="17"/>
    </row>
    <row r="1388" spans="2:25">
      <c r="B1388" s="17"/>
      <c r="C1388" s="17"/>
      <c r="D1388" s="17"/>
      <c r="E1388" s="17"/>
      <c r="F1388" s="17"/>
      <c r="G1388" s="17"/>
      <c r="H1388" s="17"/>
      <c r="I1388" s="17"/>
      <c r="J1388" s="17"/>
      <c r="K1388" s="17"/>
      <c r="L1388" s="17"/>
      <c r="M1388" s="17"/>
      <c r="N1388" s="17"/>
      <c r="O1388" s="17"/>
      <c r="P1388" s="17"/>
      <c r="Q1388" s="17"/>
      <c r="R1388" s="17"/>
      <c r="S1388" s="17"/>
      <c r="T1388" s="17"/>
      <c r="U1388" s="17"/>
      <c r="V1388" s="17"/>
      <c r="W1388" s="17"/>
      <c r="X1388" s="17"/>
      <c r="Y1388" s="17"/>
    </row>
    <row r="1389" spans="2:25">
      <c r="B1389" s="17"/>
      <c r="C1389" s="17"/>
      <c r="D1389" s="17"/>
      <c r="E1389" s="17"/>
      <c r="F1389" s="17"/>
      <c r="G1389" s="17"/>
      <c r="H1389" s="17"/>
      <c r="I1389" s="17"/>
      <c r="J1389" s="17"/>
      <c r="K1389" s="17"/>
      <c r="L1389" s="17"/>
      <c r="M1389" s="17"/>
      <c r="N1389" s="17"/>
      <c r="O1389" s="17"/>
      <c r="P1389" s="17"/>
      <c r="Q1389" s="17"/>
      <c r="R1389" s="17"/>
      <c r="S1389" s="17"/>
      <c r="T1389" s="17"/>
      <c r="U1389" s="17"/>
      <c r="V1389" s="17"/>
      <c r="W1389" s="17"/>
      <c r="X1389" s="17"/>
      <c r="Y1389" s="17"/>
    </row>
    <row r="1390" spans="2:25">
      <c r="B1390" s="17"/>
      <c r="C1390" s="17"/>
      <c r="D1390" s="17"/>
      <c r="E1390" s="17"/>
      <c r="F1390" s="17"/>
      <c r="G1390" s="17"/>
      <c r="H1390" s="17"/>
      <c r="I1390" s="17"/>
      <c r="J1390" s="17"/>
      <c r="K1390" s="17"/>
      <c r="L1390" s="17"/>
      <c r="M1390" s="17"/>
      <c r="N1390" s="17"/>
      <c r="O1390" s="17"/>
      <c r="P1390" s="17"/>
      <c r="Q1390" s="17"/>
      <c r="R1390" s="17"/>
      <c r="S1390" s="17"/>
      <c r="T1390" s="17"/>
      <c r="U1390" s="17"/>
      <c r="V1390" s="17"/>
      <c r="W1390" s="17"/>
      <c r="X1390" s="17"/>
      <c r="Y1390" s="17"/>
    </row>
    <row r="1391" spans="2:25">
      <c r="B1391" s="17"/>
      <c r="C1391" s="17"/>
      <c r="D1391" s="17"/>
      <c r="E1391" s="17"/>
      <c r="F1391" s="17"/>
      <c r="G1391" s="17"/>
      <c r="H1391" s="17"/>
      <c r="I1391" s="17"/>
      <c r="J1391" s="17"/>
      <c r="K1391" s="17"/>
      <c r="L1391" s="17"/>
      <c r="M1391" s="17"/>
      <c r="N1391" s="17"/>
      <c r="O1391" s="17"/>
      <c r="P1391" s="17"/>
      <c r="Q1391" s="17"/>
      <c r="R1391" s="17"/>
      <c r="S1391" s="17"/>
      <c r="T1391" s="17"/>
      <c r="U1391" s="17"/>
      <c r="V1391" s="17"/>
      <c r="W1391" s="17"/>
      <c r="X1391" s="17"/>
      <c r="Y1391" s="17"/>
    </row>
    <row r="1392" spans="2:25">
      <c r="B1392" s="17"/>
      <c r="C1392" s="17"/>
      <c r="D1392" s="17"/>
      <c r="E1392" s="17"/>
      <c r="F1392" s="17"/>
      <c r="G1392" s="17"/>
      <c r="H1392" s="17"/>
      <c r="I1392" s="17"/>
      <c r="J1392" s="17"/>
      <c r="K1392" s="17"/>
      <c r="L1392" s="17"/>
      <c r="M1392" s="17"/>
      <c r="N1392" s="17"/>
      <c r="O1392" s="17"/>
      <c r="P1392" s="17"/>
      <c r="Q1392" s="17"/>
      <c r="R1392" s="17"/>
      <c r="S1392" s="17"/>
      <c r="T1392" s="17"/>
      <c r="U1392" s="17"/>
      <c r="V1392" s="17"/>
      <c r="W1392" s="17"/>
      <c r="X1392" s="17"/>
      <c r="Y1392" s="17"/>
    </row>
    <row r="1393" spans="2:25">
      <c r="B1393" s="17"/>
      <c r="C1393" s="17"/>
      <c r="D1393" s="17"/>
      <c r="E1393" s="17"/>
      <c r="F1393" s="17"/>
      <c r="G1393" s="17"/>
      <c r="H1393" s="17"/>
      <c r="I1393" s="17"/>
      <c r="J1393" s="17"/>
      <c r="K1393" s="17"/>
      <c r="L1393" s="17"/>
      <c r="M1393" s="17"/>
      <c r="N1393" s="17"/>
      <c r="O1393" s="17"/>
      <c r="P1393" s="17"/>
      <c r="Q1393" s="17"/>
      <c r="R1393" s="17"/>
      <c r="S1393" s="17"/>
      <c r="T1393" s="17"/>
      <c r="U1393" s="17"/>
      <c r="V1393" s="17"/>
      <c r="W1393" s="17"/>
      <c r="X1393" s="17"/>
      <c r="Y1393" s="17"/>
    </row>
    <row r="1394" spans="2:25">
      <c r="B1394" s="17"/>
      <c r="C1394" s="17"/>
      <c r="D1394" s="17"/>
      <c r="E1394" s="17"/>
      <c r="F1394" s="17"/>
      <c r="G1394" s="17"/>
      <c r="H1394" s="17"/>
      <c r="I1394" s="17"/>
      <c r="J1394" s="17"/>
      <c r="K1394" s="17"/>
      <c r="L1394" s="17"/>
      <c r="M1394" s="17"/>
      <c r="N1394" s="17"/>
      <c r="O1394" s="17"/>
      <c r="P1394" s="17"/>
      <c r="Q1394" s="17"/>
      <c r="R1394" s="17"/>
      <c r="S1394" s="17"/>
      <c r="T1394" s="17"/>
      <c r="U1394" s="17"/>
      <c r="V1394" s="17"/>
      <c r="W1394" s="17"/>
      <c r="X1394" s="17"/>
      <c r="Y1394" s="17"/>
    </row>
    <row r="1395" spans="2:25">
      <c r="B1395" s="17"/>
      <c r="C1395" s="17"/>
      <c r="D1395" s="17"/>
      <c r="E1395" s="17"/>
      <c r="F1395" s="17"/>
      <c r="G1395" s="17"/>
      <c r="H1395" s="17"/>
      <c r="I1395" s="17"/>
      <c r="J1395" s="17"/>
      <c r="K1395" s="17"/>
      <c r="L1395" s="17"/>
      <c r="M1395" s="17"/>
      <c r="N1395" s="17"/>
      <c r="O1395" s="17"/>
      <c r="P1395" s="17"/>
      <c r="Q1395" s="17"/>
      <c r="R1395" s="17"/>
      <c r="S1395" s="17"/>
      <c r="T1395" s="17"/>
      <c r="U1395" s="17"/>
      <c r="V1395" s="17"/>
      <c r="W1395" s="17"/>
      <c r="X1395" s="17"/>
      <c r="Y1395" s="17"/>
    </row>
    <row r="1396" spans="2:25">
      <c r="B1396" s="17"/>
      <c r="C1396" s="17"/>
      <c r="D1396" s="17"/>
      <c r="E1396" s="17"/>
      <c r="F1396" s="17"/>
      <c r="G1396" s="17"/>
      <c r="H1396" s="17"/>
      <c r="I1396" s="17"/>
      <c r="J1396" s="17"/>
      <c r="K1396" s="17"/>
      <c r="L1396" s="17"/>
      <c r="M1396" s="17"/>
      <c r="N1396" s="17"/>
      <c r="O1396" s="17"/>
      <c r="P1396" s="17"/>
      <c r="Q1396" s="17"/>
      <c r="R1396" s="17"/>
      <c r="S1396" s="17"/>
      <c r="T1396" s="17"/>
      <c r="U1396" s="17"/>
      <c r="V1396" s="17"/>
      <c r="W1396" s="17"/>
      <c r="X1396" s="17"/>
      <c r="Y1396" s="17"/>
    </row>
    <row r="1397" spans="2:25">
      <c r="B1397" s="17"/>
      <c r="C1397" s="17"/>
      <c r="D1397" s="17"/>
      <c r="E1397" s="17"/>
      <c r="F1397" s="17"/>
      <c r="G1397" s="17"/>
      <c r="H1397" s="17"/>
      <c r="I1397" s="17"/>
      <c r="J1397" s="17"/>
      <c r="K1397" s="17"/>
      <c r="L1397" s="17"/>
      <c r="M1397" s="17"/>
      <c r="N1397" s="17"/>
      <c r="O1397" s="17"/>
      <c r="P1397" s="17"/>
      <c r="Q1397" s="17"/>
      <c r="R1397" s="17"/>
      <c r="S1397" s="17"/>
      <c r="T1397" s="17"/>
      <c r="U1397" s="17"/>
      <c r="V1397" s="17"/>
      <c r="W1397" s="17"/>
      <c r="X1397" s="17"/>
      <c r="Y1397" s="17"/>
    </row>
    <row r="1398" spans="2:25">
      <c r="B1398" s="17"/>
      <c r="C1398" s="17"/>
      <c r="D1398" s="17"/>
      <c r="E1398" s="17"/>
      <c r="F1398" s="17"/>
      <c r="G1398" s="17"/>
      <c r="H1398" s="17"/>
      <c r="I1398" s="17"/>
      <c r="J1398" s="17"/>
      <c r="K1398" s="17"/>
      <c r="L1398" s="17"/>
      <c r="M1398" s="17"/>
      <c r="N1398" s="17"/>
      <c r="O1398" s="17"/>
      <c r="P1398" s="17"/>
      <c r="Q1398" s="17"/>
      <c r="R1398" s="17"/>
      <c r="S1398" s="17"/>
      <c r="T1398" s="17"/>
      <c r="U1398" s="17"/>
      <c r="V1398" s="17"/>
      <c r="W1398" s="17"/>
      <c r="X1398" s="17"/>
      <c r="Y1398" s="17"/>
    </row>
    <row r="1399" spans="2:25">
      <c r="B1399" s="17"/>
      <c r="C1399" s="17"/>
      <c r="D1399" s="17"/>
      <c r="E1399" s="17"/>
      <c r="F1399" s="17"/>
      <c r="G1399" s="17"/>
      <c r="H1399" s="17"/>
      <c r="I1399" s="17"/>
      <c r="J1399" s="17"/>
      <c r="K1399" s="17"/>
      <c r="L1399" s="17"/>
      <c r="M1399" s="17"/>
      <c r="N1399" s="17"/>
      <c r="O1399" s="17"/>
      <c r="P1399" s="17"/>
      <c r="Q1399" s="17"/>
      <c r="R1399" s="17"/>
      <c r="S1399" s="17"/>
      <c r="T1399" s="17"/>
      <c r="U1399" s="17"/>
      <c r="V1399" s="17"/>
      <c r="W1399" s="17"/>
      <c r="X1399" s="17"/>
      <c r="Y1399" s="17"/>
    </row>
    <row r="1400" spans="2:25">
      <c r="B1400" s="17"/>
      <c r="C1400" s="17"/>
      <c r="D1400" s="17"/>
      <c r="E1400" s="17"/>
      <c r="F1400" s="17"/>
      <c r="G1400" s="17"/>
      <c r="H1400" s="17"/>
      <c r="I1400" s="17"/>
      <c r="J1400" s="17"/>
      <c r="K1400" s="17"/>
      <c r="L1400" s="17"/>
      <c r="M1400" s="17"/>
      <c r="N1400" s="17"/>
      <c r="O1400" s="17"/>
      <c r="P1400" s="17"/>
      <c r="Q1400" s="17"/>
      <c r="R1400" s="17"/>
      <c r="S1400" s="17"/>
      <c r="T1400" s="17"/>
      <c r="U1400" s="17"/>
      <c r="V1400" s="17"/>
      <c r="W1400" s="17"/>
      <c r="X1400" s="17"/>
      <c r="Y1400" s="17"/>
    </row>
    <row r="1401" spans="2:25">
      <c r="B1401" s="17"/>
      <c r="C1401" s="17"/>
      <c r="D1401" s="17"/>
      <c r="E1401" s="17"/>
      <c r="F1401" s="17"/>
      <c r="G1401" s="17"/>
      <c r="H1401" s="17"/>
      <c r="I1401" s="17"/>
      <c r="J1401" s="17"/>
      <c r="K1401" s="17"/>
      <c r="L1401" s="17"/>
      <c r="M1401" s="17"/>
      <c r="N1401" s="17"/>
      <c r="O1401" s="17"/>
      <c r="P1401" s="17"/>
      <c r="Q1401" s="17"/>
      <c r="R1401" s="17"/>
      <c r="S1401" s="17"/>
      <c r="T1401" s="17"/>
      <c r="U1401" s="17"/>
      <c r="V1401" s="17"/>
      <c r="W1401" s="17"/>
      <c r="X1401" s="17"/>
      <c r="Y1401" s="17"/>
    </row>
    <row r="1402" spans="2:25">
      <c r="B1402" s="17"/>
      <c r="C1402" s="17"/>
      <c r="D1402" s="17"/>
      <c r="E1402" s="17"/>
      <c r="F1402" s="17"/>
      <c r="G1402" s="17"/>
      <c r="H1402" s="17"/>
      <c r="I1402" s="17"/>
      <c r="J1402" s="17"/>
      <c r="K1402" s="17"/>
      <c r="L1402" s="17"/>
      <c r="M1402" s="17"/>
      <c r="N1402" s="17"/>
      <c r="O1402" s="17"/>
      <c r="P1402" s="17"/>
      <c r="Q1402" s="17"/>
      <c r="R1402" s="17"/>
      <c r="S1402" s="17"/>
      <c r="T1402" s="17"/>
      <c r="U1402" s="17"/>
      <c r="V1402" s="17"/>
      <c r="W1402" s="17"/>
      <c r="X1402" s="17"/>
      <c r="Y1402" s="17"/>
    </row>
    <row r="1403" spans="2:25">
      <c r="B1403" s="17"/>
      <c r="C1403" s="17"/>
      <c r="D1403" s="17"/>
      <c r="E1403" s="17"/>
      <c r="F1403" s="17"/>
      <c r="G1403" s="17"/>
      <c r="H1403" s="17"/>
      <c r="I1403" s="17"/>
      <c r="J1403" s="17"/>
      <c r="K1403" s="17"/>
      <c r="L1403" s="17"/>
      <c r="M1403" s="17"/>
      <c r="N1403" s="17"/>
      <c r="O1403" s="17"/>
      <c r="P1403" s="17"/>
      <c r="Q1403" s="17"/>
      <c r="R1403" s="17"/>
      <c r="S1403" s="17"/>
      <c r="T1403" s="17"/>
      <c r="U1403" s="17"/>
      <c r="V1403" s="17"/>
      <c r="W1403" s="17"/>
      <c r="X1403" s="17"/>
      <c r="Y1403" s="17"/>
    </row>
    <row r="1404" spans="2:25">
      <c r="B1404" s="17"/>
      <c r="C1404" s="17"/>
      <c r="D1404" s="17"/>
      <c r="E1404" s="17"/>
      <c r="F1404" s="17"/>
      <c r="G1404" s="17"/>
      <c r="H1404" s="17"/>
      <c r="I1404" s="17"/>
      <c r="J1404" s="17"/>
      <c r="K1404" s="17"/>
      <c r="L1404" s="17"/>
      <c r="M1404" s="17"/>
      <c r="N1404" s="17"/>
      <c r="O1404" s="17"/>
      <c r="P1404" s="17"/>
      <c r="Q1404" s="17"/>
      <c r="R1404" s="17"/>
      <c r="S1404" s="17"/>
      <c r="T1404" s="17"/>
      <c r="U1404" s="17"/>
      <c r="V1404" s="17"/>
      <c r="W1404" s="17"/>
      <c r="X1404" s="17"/>
      <c r="Y1404" s="17"/>
    </row>
    <row r="1405" spans="2:25">
      <c r="B1405" s="17"/>
      <c r="C1405" s="17"/>
      <c r="D1405" s="17"/>
      <c r="E1405" s="17"/>
      <c r="F1405" s="17"/>
      <c r="G1405" s="17"/>
      <c r="H1405" s="17"/>
      <c r="I1405" s="17"/>
      <c r="J1405" s="17"/>
      <c r="K1405" s="17"/>
      <c r="L1405" s="17"/>
      <c r="M1405" s="17"/>
      <c r="N1405" s="17"/>
      <c r="O1405" s="17"/>
      <c r="P1405" s="17"/>
      <c r="Q1405" s="17"/>
      <c r="R1405" s="17"/>
      <c r="S1405" s="17"/>
      <c r="T1405" s="17"/>
      <c r="U1405" s="17"/>
      <c r="V1405" s="17"/>
      <c r="W1405" s="17"/>
      <c r="X1405" s="17"/>
      <c r="Y1405" s="17"/>
    </row>
    <row r="1406" spans="2:25">
      <c r="B1406" s="17"/>
      <c r="C1406" s="17"/>
      <c r="D1406" s="17"/>
      <c r="E1406" s="17"/>
      <c r="F1406" s="17"/>
      <c r="G1406" s="17"/>
      <c r="H1406" s="17"/>
      <c r="I1406" s="17"/>
      <c r="J1406" s="17"/>
      <c r="K1406" s="17"/>
      <c r="L1406" s="17"/>
      <c r="M1406" s="17"/>
      <c r="N1406" s="17"/>
      <c r="O1406" s="17"/>
      <c r="P1406" s="17"/>
      <c r="Q1406" s="17"/>
      <c r="R1406" s="17"/>
      <c r="S1406" s="17"/>
      <c r="T1406" s="17"/>
      <c r="U1406" s="17"/>
      <c r="V1406" s="17"/>
      <c r="W1406" s="17"/>
      <c r="X1406" s="17"/>
      <c r="Y1406" s="17"/>
    </row>
    <row r="1407" spans="2:25">
      <c r="B1407" s="17"/>
      <c r="C1407" s="17"/>
      <c r="D1407" s="17"/>
      <c r="E1407" s="17"/>
      <c r="F1407" s="17"/>
      <c r="G1407" s="17"/>
      <c r="H1407" s="17"/>
      <c r="I1407" s="17"/>
      <c r="J1407" s="17"/>
      <c r="K1407" s="17"/>
      <c r="L1407" s="17"/>
      <c r="M1407" s="17"/>
      <c r="N1407" s="17"/>
      <c r="O1407" s="17"/>
      <c r="P1407" s="17"/>
      <c r="Q1407" s="17"/>
      <c r="R1407" s="17"/>
      <c r="S1407" s="17"/>
      <c r="T1407" s="17"/>
      <c r="U1407" s="17"/>
      <c r="V1407" s="17"/>
      <c r="W1407" s="17"/>
      <c r="X1407" s="17"/>
      <c r="Y1407" s="17"/>
    </row>
    <row r="1408" spans="2:25">
      <c r="B1408" s="17"/>
      <c r="C1408" s="17"/>
      <c r="D1408" s="17"/>
      <c r="E1408" s="17"/>
      <c r="F1408" s="17"/>
      <c r="G1408" s="17"/>
      <c r="H1408" s="17"/>
      <c r="I1408" s="17"/>
      <c r="J1408" s="17"/>
      <c r="K1408" s="17"/>
      <c r="L1408" s="17"/>
      <c r="M1408" s="17"/>
      <c r="N1408" s="17"/>
      <c r="O1408" s="17"/>
      <c r="P1408" s="17"/>
      <c r="Q1408" s="17"/>
      <c r="R1408" s="17"/>
      <c r="S1408" s="17"/>
      <c r="T1408" s="17"/>
      <c r="U1408" s="17"/>
      <c r="V1408" s="17"/>
      <c r="W1408" s="17"/>
      <c r="X1408" s="17"/>
      <c r="Y1408" s="17"/>
    </row>
    <row r="1409" spans="2:25">
      <c r="B1409" s="17"/>
      <c r="C1409" s="17"/>
      <c r="D1409" s="17"/>
      <c r="E1409" s="17"/>
      <c r="F1409" s="17"/>
      <c r="G1409" s="17"/>
      <c r="H1409" s="17"/>
      <c r="I1409" s="17"/>
      <c r="J1409" s="17"/>
      <c r="K1409" s="17"/>
      <c r="L1409" s="17"/>
      <c r="M1409" s="17"/>
      <c r="N1409" s="17"/>
      <c r="O1409" s="17"/>
      <c r="P1409" s="17"/>
      <c r="Q1409" s="17"/>
      <c r="R1409" s="17"/>
      <c r="S1409" s="17"/>
      <c r="T1409" s="17"/>
      <c r="U1409" s="17"/>
      <c r="V1409" s="17"/>
      <c r="W1409" s="17"/>
      <c r="X1409" s="17"/>
      <c r="Y1409" s="17"/>
    </row>
    <row r="1410" spans="2:25">
      <c r="B1410" s="17"/>
      <c r="C1410" s="17"/>
      <c r="D1410" s="17"/>
      <c r="E1410" s="17"/>
      <c r="F1410" s="17"/>
      <c r="G1410" s="17"/>
      <c r="H1410" s="17"/>
      <c r="I1410" s="17"/>
      <c r="J1410" s="17"/>
      <c r="K1410" s="17"/>
      <c r="L1410" s="17"/>
      <c r="M1410" s="17"/>
      <c r="N1410" s="17"/>
      <c r="O1410" s="17"/>
      <c r="P1410" s="17"/>
      <c r="Q1410" s="17"/>
      <c r="R1410" s="17"/>
      <c r="S1410" s="17"/>
      <c r="T1410" s="17"/>
      <c r="U1410" s="17"/>
      <c r="V1410" s="17"/>
      <c r="W1410" s="17"/>
      <c r="X1410" s="17"/>
      <c r="Y1410" s="17"/>
    </row>
    <row r="1411" spans="2:25">
      <c r="B1411" s="17"/>
      <c r="C1411" s="17"/>
      <c r="D1411" s="17"/>
      <c r="E1411" s="17"/>
      <c r="F1411" s="17"/>
      <c r="G1411" s="17"/>
      <c r="H1411" s="17"/>
      <c r="I1411" s="17"/>
      <c r="J1411" s="17"/>
      <c r="K1411" s="17"/>
      <c r="L1411" s="17"/>
      <c r="M1411" s="17"/>
      <c r="N1411" s="17"/>
      <c r="O1411" s="17"/>
      <c r="P1411" s="17"/>
      <c r="Q1411" s="17"/>
      <c r="R1411" s="17"/>
      <c r="S1411" s="17"/>
      <c r="T1411" s="17"/>
      <c r="U1411" s="17"/>
      <c r="V1411" s="17"/>
      <c r="W1411" s="17"/>
      <c r="X1411" s="17"/>
      <c r="Y1411" s="17"/>
    </row>
    <row r="1412" spans="2:25">
      <c r="B1412" s="17"/>
      <c r="C1412" s="17"/>
      <c r="D1412" s="17"/>
      <c r="E1412" s="17"/>
      <c r="F1412" s="17"/>
      <c r="G1412" s="17"/>
      <c r="H1412" s="17"/>
      <c r="I1412" s="17"/>
      <c r="J1412" s="17"/>
      <c r="K1412" s="17"/>
      <c r="L1412" s="17"/>
      <c r="M1412" s="17"/>
      <c r="N1412" s="17"/>
      <c r="O1412" s="17"/>
      <c r="P1412" s="17"/>
      <c r="Q1412" s="17"/>
      <c r="R1412" s="17"/>
      <c r="S1412" s="17"/>
      <c r="T1412" s="17"/>
      <c r="U1412" s="17"/>
      <c r="V1412" s="17"/>
      <c r="W1412" s="17"/>
      <c r="X1412" s="17"/>
      <c r="Y1412" s="17"/>
    </row>
    <row r="1413" spans="2:25">
      <c r="B1413" s="17"/>
      <c r="C1413" s="17"/>
      <c r="D1413" s="17"/>
      <c r="E1413" s="17"/>
      <c r="F1413" s="17"/>
      <c r="G1413" s="17"/>
      <c r="H1413" s="17"/>
      <c r="I1413" s="17"/>
      <c r="J1413" s="17"/>
      <c r="K1413" s="17"/>
      <c r="L1413" s="17"/>
      <c r="M1413" s="17"/>
      <c r="N1413" s="17"/>
      <c r="O1413" s="17"/>
      <c r="P1413" s="17"/>
      <c r="Q1413" s="17"/>
      <c r="R1413" s="17"/>
      <c r="S1413" s="17"/>
      <c r="T1413" s="17"/>
      <c r="U1413" s="17"/>
      <c r="V1413" s="17"/>
      <c r="W1413" s="17"/>
      <c r="X1413" s="17"/>
      <c r="Y1413" s="17"/>
    </row>
    <row r="1414" spans="2:25">
      <c r="B1414" s="17"/>
      <c r="C1414" s="17"/>
      <c r="D1414" s="17"/>
      <c r="E1414" s="17"/>
      <c r="F1414" s="17"/>
      <c r="G1414" s="17"/>
      <c r="H1414" s="17"/>
      <c r="I1414" s="17"/>
      <c r="J1414" s="17"/>
      <c r="K1414" s="17"/>
      <c r="L1414" s="17"/>
      <c r="M1414" s="17"/>
      <c r="N1414" s="17"/>
      <c r="O1414" s="17"/>
      <c r="P1414" s="17"/>
      <c r="Q1414" s="17"/>
      <c r="R1414" s="17"/>
      <c r="S1414" s="17"/>
      <c r="T1414" s="17"/>
      <c r="U1414" s="17"/>
      <c r="V1414" s="17"/>
      <c r="W1414" s="17"/>
      <c r="X1414" s="17"/>
      <c r="Y1414" s="17"/>
    </row>
    <row r="1415" spans="2:25">
      <c r="B1415" s="17"/>
      <c r="C1415" s="17"/>
      <c r="D1415" s="17"/>
      <c r="E1415" s="17"/>
      <c r="F1415" s="17"/>
      <c r="G1415" s="17"/>
      <c r="H1415" s="17"/>
      <c r="I1415" s="17"/>
      <c r="J1415" s="17"/>
      <c r="K1415" s="17"/>
      <c r="L1415" s="17"/>
      <c r="M1415" s="17"/>
      <c r="N1415" s="17"/>
      <c r="O1415" s="17"/>
      <c r="P1415" s="17"/>
      <c r="Q1415" s="17"/>
      <c r="R1415" s="17"/>
      <c r="S1415" s="17"/>
      <c r="T1415" s="17"/>
      <c r="U1415" s="17"/>
      <c r="V1415" s="17"/>
      <c r="W1415" s="17"/>
      <c r="X1415" s="17"/>
      <c r="Y1415" s="17"/>
    </row>
    <row r="1416" spans="2:25">
      <c r="B1416" s="17"/>
      <c r="C1416" s="17"/>
      <c r="D1416" s="17"/>
      <c r="E1416" s="17"/>
      <c r="F1416" s="17"/>
      <c r="G1416" s="17"/>
      <c r="H1416" s="17"/>
      <c r="I1416" s="17"/>
      <c r="J1416" s="17"/>
      <c r="K1416" s="17"/>
      <c r="L1416" s="17"/>
      <c r="M1416" s="17"/>
      <c r="N1416" s="17"/>
      <c r="O1416" s="17"/>
      <c r="P1416" s="17"/>
      <c r="Q1416" s="17"/>
      <c r="R1416" s="17"/>
      <c r="S1416" s="17"/>
      <c r="T1416" s="17"/>
      <c r="U1416" s="17"/>
      <c r="V1416" s="17"/>
      <c r="W1416" s="17"/>
      <c r="X1416" s="17"/>
      <c r="Y1416" s="17"/>
    </row>
    <row r="1417" spans="2:25">
      <c r="B1417" s="17"/>
      <c r="C1417" s="17"/>
      <c r="D1417" s="17"/>
      <c r="E1417" s="17"/>
      <c r="F1417" s="17"/>
      <c r="G1417" s="17"/>
      <c r="H1417" s="17"/>
      <c r="I1417" s="17"/>
      <c r="J1417" s="17"/>
      <c r="K1417" s="17"/>
      <c r="L1417" s="17"/>
      <c r="M1417" s="17"/>
      <c r="N1417" s="17"/>
      <c r="O1417" s="17"/>
      <c r="P1417" s="17"/>
      <c r="Q1417" s="17"/>
      <c r="R1417" s="17"/>
      <c r="S1417" s="17"/>
      <c r="T1417" s="17"/>
      <c r="U1417" s="17"/>
      <c r="V1417" s="17"/>
      <c r="W1417" s="17"/>
      <c r="X1417" s="17"/>
      <c r="Y1417" s="17"/>
    </row>
    <row r="1418" spans="2:25">
      <c r="B1418" s="17"/>
      <c r="C1418" s="17"/>
      <c r="D1418" s="17"/>
      <c r="E1418" s="17"/>
      <c r="F1418" s="17"/>
      <c r="G1418" s="17"/>
      <c r="H1418" s="17"/>
      <c r="I1418" s="17"/>
      <c r="J1418" s="17"/>
      <c r="K1418" s="17"/>
      <c r="L1418" s="17"/>
      <c r="M1418" s="17"/>
      <c r="N1418" s="17"/>
      <c r="O1418" s="17"/>
      <c r="P1418" s="17"/>
      <c r="Q1418" s="17"/>
      <c r="R1418" s="17"/>
      <c r="S1418" s="17"/>
      <c r="T1418" s="17"/>
      <c r="U1418" s="17"/>
      <c r="V1418" s="17"/>
      <c r="W1418" s="17"/>
      <c r="X1418" s="17"/>
      <c r="Y1418" s="17"/>
    </row>
    <row r="1419" spans="2:25">
      <c r="B1419" s="17"/>
      <c r="C1419" s="17"/>
      <c r="D1419" s="17"/>
      <c r="E1419" s="17"/>
      <c r="F1419" s="17"/>
      <c r="G1419" s="17"/>
      <c r="H1419" s="17"/>
      <c r="I1419" s="17"/>
      <c r="J1419" s="17"/>
      <c r="K1419" s="17"/>
      <c r="L1419" s="17"/>
      <c r="M1419" s="17"/>
      <c r="N1419" s="17"/>
      <c r="O1419" s="17"/>
      <c r="P1419" s="17"/>
      <c r="Q1419" s="17"/>
      <c r="R1419" s="17"/>
      <c r="S1419" s="17"/>
      <c r="T1419" s="17"/>
      <c r="U1419" s="17"/>
      <c r="V1419" s="17"/>
      <c r="W1419" s="17"/>
      <c r="X1419" s="17"/>
      <c r="Y1419" s="17"/>
    </row>
    <row r="1420" spans="2:25">
      <c r="B1420" s="17"/>
      <c r="C1420" s="17"/>
      <c r="D1420" s="17"/>
      <c r="E1420" s="17"/>
      <c r="F1420" s="17"/>
      <c r="G1420" s="17"/>
      <c r="H1420" s="17"/>
      <c r="I1420" s="17"/>
      <c r="J1420" s="17"/>
      <c r="K1420" s="17"/>
      <c r="L1420" s="17"/>
      <c r="M1420" s="17"/>
      <c r="N1420" s="17"/>
      <c r="O1420" s="17"/>
      <c r="P1420" s="17"/>
      <c r="Q1420" s="17"/>
      <c r="R1420" s="17"/>
      <c r="S1420" s="17"/>
      <c r="T1420" s="17"/>
      <c r="U1420" s="17"/>
      <c r="V1420" s="17"/>
      <c r="W1420" s="17"/>
      <c r="X1420" s="17"/>
      <c r="Y1420" s="17"/>
    </row>
    <row r="1421" spans="2:25">
      <c r="B1421" s="17"/>
      <c r="C1421" s="17"/>
      <c r="D1421" s="17"/>
      <c r="E1421" s="17"/>
      <c r="F1421" s="17"/>
      <c r="G1421" s="17"/>
      <c r="H1421" s="17"/>
      <c r="I1421" s="17"/>
      <c r="J1421" s="17"/>
      <c r="K1421" s="17"/>
      <c r="L1421" s="17"/>
      <c r="M1421" s="17"/>
      <c r="N1421" s="17"/>
      <c r="O1421" s="17"/>
      <c r="P1421" s="17"/>
      <c r="Q1421" s="17"/>
      <c r="R1421" s="17"/>
      <c r="S1421" s="17"/>
      <c r="T1421" s="17"/>
      <c r="U1421" s="17"/>
      <c r="V1421" s="17"/>
      <c r="W1421" s="17"/>
      <c r="X1421" s="17"/>
      <c r="Y1421" s="17"/>
    </row>
    <row r="1422" spans="2:25">
      <c r="B1422" s="17"/>
      <c r="C1422" s="17"/>
      <c r="D1422" s="17"/>
      <c r="E1422" s="17"/>
      <c r="F1422" s="17"/>
      <c r="G1422" s="17"/>
      <c r="H1422" s="17"/>
      <c r="I1422" s="17"/>
      <c r="J1422" s="17"/>
      <c r="K1422" s="17"/>
      <c r="L1422" s="17"/>
      <c r="M1422" s="17"/>
      <c r="N1422" s="17"/>
      <c r="O1422" s="17"/>
      <c r="P1422" s="17"/>
      <c r="Q1422" s="17"/>
      <c r="R1422" s="17"/>
      <c r="S1422" s="17"/>
      <c r="T1422" s="17"/>
      <c r="U1422" s="17"/>
      <c r="V1422" s="17"/>
      <c r="W1422" s="17"/>
      <c r="X1422" s="17"/>
      <c r="Y1422" s="17"/>
    </row>
    <row r="1423" spans="2:25">
      <c r="B1423" s="17"/>
      <c r="C1423" s="17"/>
      <c r="D1423" s="17"/>
      <c r="E1423" s="17"/>
      <c r="F1423" s="17"/>
      <c r="G1423" s="17"/>
      <c r="H1423" s="17"/>
      <c r="I1423" s="17"/>
      <c r="J1423" s="17"/>
      <c r="K1423" s="17"/>
      <c r="L1423" s="17"/>
      <c r="M1423" s="17"/>
      <c r="N1423" s="17"/>
      <c r="O1423" s="17"/>
      <c r="P1423" s="17"/>
      <c r="Q1423" s="17"/>
      <c r="R1423" s="17"/>
      <c r="S1423" s="17"/>
      <c r="T1423" s="17"/>
      <c r="U1423" s="17"/>
      <c r="V1423" s="17"/>
      <c r="W1423" s="17"/>
      <c r="X1423" s="17"/>
      <c r="Y1423" s="17"/>
    </row>
    <row r="1424" spans="2:25">
      <c r="B1424" s="17"/>
      <c r="C1424" s="17"/>
      <c r="D1424" s="17"/>
      <c r="E1424" s="17"/>
      <c r="F1424" s="17"/>
      <c r="G1424" s="17"/>
      <c r="H1424" s="17"/>
      <c r="I1424" s="17"/>
      <c r="J1424" s="17"/>
      <c r="K1424" s="17"/>
      <c r="L1424" s="17"/>
      <c r="M1424" s="17"/>
      <c r="N1424" s="17"/>
      <c r="O1424" s="17"/>
      <c r="P1424" s="17"/>
      <c r="Q1424" s="17"/>
      <c r="R1424" s="17"/>
      <c r="S1424" s="17"/>
      <c r="T1424" s="17"/>
      <c r="U1424" s="17"/>
      <c r="V1424" s="17"/>
      <c r="W1424" s="17"/>
      <c r="X1424" s="17"/>
      <c r="Y1424" s="17"/>
    </row>
    <row r="1425" spans="2:25">
      <c r="B1425" s="17"/>
      <c r="C1425" s="17"/>
      <c r="D1425" s="17"/>
      <c r="E1425" s="17"/>
      <c r="F1425" s="17"/>
      <c r="G1425" s="17"/>
      <c r="H1425" s="17"/>
      <c r="I1425" s="17"/>
      <c r="J1425" s="17"/>
      <c r="K1425" s="17"/>
      <c r="L1425" s="17"/>
      <c r="M1425" s="17"/>
      <c r="N1425" s="17"/>
      <c r="O1425" s="17"/>
      <c r="P1425" s="17"/>
      <c r="Q1425" s="17"/>
      <c r="R1425" s="17"/>
      <c r="S1425" s="17"/>
      <c r="T1425" s="17"/>
      <c r="U1425" s="17"/>
      <c r="V1425" s="17"/>
      <c r="W1425" s="17"/>
      <c r="X1425" s="17"/>
      <c r="Y1425" s="17"/>
    </row>
    <row r="1426" spans="2:25">
      <c r="B1426" s="17"/>
      <c r="C1426" s="17"/>
      <c r="D1426" s="17"/>
      <c r="E1426" s="17"/>
      <c r="F1426" s="17"/>
      <c r="G1426" s="17"/>
      <c r="H1426" s="17"/>
      <c r="I1426" s="17"/>
      <c r="J1426" s="17"/>
      <c r="K1426" s="17"/>
      <c r="L1426" s="17"/>
      <c r="M1426" s="17"/>
      <c r="N1426" s="17"/>
      <c r="O1426" s="17"/>
      <c r="P1426" s="17"/>
      <c r="Q1426" s="17"/>
      <c r="R1426" s="17"/>
      <c r="S1426" s="17"/>
      <c r="T1426" s="17"/>
      <c r="U1426" s="17"/>
      <c r="V1426" s="17"/>
      <c r="W1426" s="17"/>
      <c r="X1426" s="17"/>
      <c r="Y1426" s="17"/>
    </row>
    <row r="1427" spans="2:25">
      <c r="B1427" s="17"/>
      <c r="C1427" s="17"/>
      <c r="D1427" s="17"/>
      <c r="E1427" s="17"/>
      <c r="F1427" s="17"/>
      <c r="G1427" s="17"/>
      <c r="H1427" s="17"/>
      <c r="I1427" s="17"/>
      <c r="J1427" s="17"/>
      <c r="K1427" s="17"/>
      <c r="L1427" s="17"/>
      <c r="M1427" s="17"/>
      <c r="N1427" s="17"/>
      <c r="O1427" s="17"/>
      <c r="P1427" s="17"/>
      <c r="Q1427" s="17"/>
      <c r="R1427" s="17"/>
      <c r="S1427" s="17"/>
      <c r="T1427" s="17"/>
      <c r="U1427" s="17"/>
      <c r="V1427" s="17"/>
      <c r="W1427" s="17"/>
      <c r="X1427" s="17"/>
      <c r="Y1427" s="17"/>
    </row>
    <row r="1428" spans="2:25">
      <c r="B1428" s="17"/>
      <c r="C1428" s="17"/>
      <c r="D1428" s="17"/>
      <c r="E1428" s="17"/>
      <c r="F1428" s="17"/>
      <c r="G1428" s="17"/>
      <c r="H1428" s="17"/>
      <c r="I1428" s="17"/>
      <c r="J1428" s="17"/>
      <c r="K1428" s="17"/>
      <c r="L1428" s="17"/>
      <c r="M1428" s="17"/>
      <c r="N1428" s="17"/>
      <c r="O1428" s="17"/>
      <c r="P1428" s="17"/>
      <c r="Q1428" s="17"/>
      <c r="R1428" s="17"/>
      <c r="S1428" s="17"/>
      <c r="T1428" s="17"/>
      <c r="U1428" s="17"/>
      <c r="V1428" s="17"/>
      <c r="W1428" s="17"/>
      <c r="X1428" s="17"/>
      <c r="Y1428" s="17"/>
    </row>
    <row r="1429" spans="2:25">
      <c r="B1429" s="17"/>
      <c r="C1429" s="17"/>
      <c r="D1429" s="17"/>
      <c r="E1429" s="17"/>
      <c r="F1429" s="17"/>
      <c r="G1429" s="17"/>
      <c r="H1429" s="17"/>
      <c r="I1429" s="17"/>
      <c r="J1429" s="17"/>
      <c r="K1429" s="17"/>
      <c r="L1429" s="17"/>
      <c r="M1429" s="17"/>
      <c r="N1429" s="17"/>
      <c r="O1429" s="17"/>
      <c r="P1429" s="17"/>
      <c r="Q1429" s="17"/>
      <c r="R1429" s="17"/>
      <c r="S1429" s="17"/>
      <c r="T1429" s="17"/>
      <c r="U1429" s="17"/>
      <c r="V1429" s="17"/>
      <c r="W1429" s="17"/>
      <c r="X1429" s="17"/>
      <c r="Y1429" s="17"/>
    </row>
    <row r="1430" spans="2:25">
      <c r="B1430" s="17"/>
      <c r="C1430" s="17"/>
      <c r="D1430" s="17"/>
      <c r="E1430" s="17"/>
      <c r="F1430" s="17"/>
      <c r="G1430" s="17"/>
      <c r="H1430" s="17"/>
      <c r="I1430" s="17"/>
      <c r="J1430" s="17"/>
      <c r="K1430" s="17"/>
      <c r="L1430" s="17"/>
      <c r="M1430" s="17"/>
      <c r="N1430" s="17"/>
      <c r="O1430" s="17"/>
      <c r="P1430" s="17"/>
      <c r="Q1430" s="17"/>
      <c r="R1430" s="17"/>
      <c r="S1430" s="17"/>
      <c r="T1430" s="17"/>
      <c r="U1430" s="17"/>
      <c r="V1430" s="17"/>
      <c r="W1430" s="17"/>
      <c r="X1430" s="17"/>
      <c r="Y1430" s="17"/>
    </row>
    <row r="1431" spans="2:25">
      <c r="B1431" s="17"/>
      <c r="C1431" s="17"/>
      <c r="D1431" s="17"/>
      <c r="E1431" s="17"/>
      <c r="F1431" s="17"/>
      <c r="G1431" s="17"/>
      <c r="H1431" s="17"/>
      <c r="I1431" s="17"/>
      <c r="J1431" s="17"/>
      <c r="K1431" s="17"/>
      <c r="L1431" s="17"/>
      <c r="M1431" s="17"/>
      <c r="N1431" s="17"/>
      <c r="O1431" s="17"/>
      <c r="P1431" s="17"/>
      <c r="Q1431" s="17"/>
      <c r="R1431" s="17"/>
      <c r="S1431" s="17"/>
      <c r="T1431" s="17"/>
      <c r="U1431" s="17"/>
      <c r="V1431" s="17"/>
      <c r="W1431" s="17"/>
      <c r="X1431" s="17"/>
      <c r="Y1431" s="17"/>
    </row>
    <row r="1432" spans="2:25">
      <c r="B1432" s="17"/>
      <c r="C1432" s="17"/>
      <c r="D1432" s="17"/>
      <c r="E1432" s="17"/>
      <c r="F1432" s="17"/>
      <c r="G1432" s="17"/>
      <c r="H1432" s="17"/>
      <c r="I1432" s="17"/>
      <c r="J1432" s="17"/>
      <c r="K1432" s="17"/>
      <c r="L1432" s="17"/>
      <c r="M1432" s="17"/>
      <c r="N1432" s="17"/>
      <c r="O1432" s="17"/>
      <c r="P1432" s="17"/>
      <c r="Q1432" s="17"/>
      <c r="R1432" s="17"/>
      <c r="S1432" s="17"/>
      <c r="T1432" s="17"/>
      <c r="U1432" s="17"/>
      <c r="V1432" s="17"/>
      <c r="W1432" s="17"/>
      <c r="X1432" s="17"/>
      <c r="Y1432" s="17"/>
    </row>
    <row r="1433" spans="2:25">
      <c r="B1433" s="17"/>
      <c r="C1433" s="17"/>
      <c r="D1433" s="17"/>
      <c r="E1433" s="17"/>
      <c r="F1433" s="17"/>
      <c r="G1433" s="17"/>
      <c r="H1433" s="17"/>
      <c r="I1433" s="17"/>
      <c r="J1433" s="17"/>
      <c r="K1433" s="17"/>
      <c r="L1433" s="17"/>
      <c r="M1433" s="17"/>
      <c r="N1433" s="17"/>
      <c r="O1433" s="17"/>
      <c r="P1433" s="17"/>
      <c r="Q1433" s="17"/>
      <c r="R1433" s="17"/>
      <c r="S1433" s="17"/>
      <c r="T1433" s="17"/>
      <c r="U1433" s="17"/>
      <c r="V1433" s="17"/>
      <c r="W1433" s="17"/>
      <c r="X1433" s="17"/>
      <c r="Y1433" s="17"/>
    </row>
    <row r="1434" spans="2:25">
      <c r="B1434" s="17"/>
      <c r="C1434" s="17"/>
      <c r="D1434" s="17"/>
      <c r="E1434" s="17"/>
      <c r="F1434" s="17"/>
      <c r="G1434" s="17"/>
      <c r="H1434" s="17"/>
      <c r="I1434" s="17"/>
      <c r="J1434" s="17"/>
      <c r="K1434" s="17"/>
      <c r="L1434" s="17"/>
      <c r="M1434" s="17"/>
      <c r="N1434" s="17"/>
      <c r="O1434" s="17"/>
      <c r="P1434" s="17"/>
      <c r="Q1434" s="17"/>
      <c r="R1434" s="17"/>
      <c r="S1434" s="17"/>
      <c r="T1434" s="17"/>
      <c r="U1434" s="17"/>
      <c r="V1434" s="17"/>
      <c r="W1434" s="17"/>
      <c r="X1434" s="17"/>
      <c r="Y1434" s="17"/>
    </row>
    <row r="1435" spans="2:25">
      <c r="B1435" s="17"/>
      <c r="C1435" s="17"/>
      <c r="D1435" s="17"/>
      <c r="E1435" s="17"/>
      <c r="F1435" s="17"/>
      <c r="G1435" s="17"/>
      <c r="H1435" s="17"/>
      <c r="I1435" s="17"/>
      <c r="J1435" s="17"/>
      <c r="K1435" s="17"/>
      <c r="L1435" s="17"/>
      <c r="M1435" s="17"/>
      <c r="N1435" s="17"/>
      <c r="O1435" s="17"/>
      <c r="P1435" s="17"/>
      <c r="Q1435" s="17"/>
      <c r="R1435" s="17"/>
      <c r="S1435" s="17"/>
      <c r="T1435" s="17"/>
      <c r="U1435" s="17"/>
      <c r="V1435" s="17"/>
      <c r="W1435" s="17"/>
      <c r="X1435" s="17"/>
      <c r="Y1435" s="17"/>
    </row>
    <row r="1436" spans="2:25">
      <c r="B1436" s="17"/>
      <c r="C1436" s="17"/>
      <c r="D1436" s="17"/>
      <c r="E1436" s="17"/>
      <c r="F1436" s="17"/>
      <c r="G1436" s="17"/>
      <c r="H1436" s="17"/>
      <c r="I1436" s="17"/>
      <c r="J1436" s="17"/>
      <c r="K1436" s="17"/>
      <c r="L1436" s="17"/>
      <c r="M1436" s="17"/>
      <c r="N1436" s="17"/>
      <c r="O1436" s="17"/>
      <c r="P1436" s="17"/>
      <c r="Q1436" s="17"/>
      <c r="R1436" s="17"/>
      <c r="S1436" s="17"/>
      <c r="T1436" s="17"/>
      <c r="U1436" s="17"/>
      <c r="V1436" s="17"/>
      <c r="W1436" s="17"/>
      <c r="X1436" s="17"/>
      <c r="Y1436" s="17"/>
    </row>
    <row r="1437" spans="2:25">
      <c r="B1437" s="17"/>
      <c r="C1437" s="17"/>
      <c r="D1437" s="17"/>
      <c r="E1437" s="17"/>
      <c r="F1437" s="17"/>
      <c r="G1437" s="17"/>
      <c r="H1437" s="17"/>
      <c r="I1437" s="17"/>
      <c r="J1437" s="17"/>
      <c r="K1437" s="17"/>
      <c r="L1437" s="17"/>
      <c r="M1437" s="17"/>
      <c r="N1437" s="17"/>
      <c r="O1437" s="17"/>
      <c r="P1437" s="17"/>
      <c r="Q1437" s="17"/>
      <c r="R1437" s="17"/>
      <c r="S1437" s="17"/>
      <c r="T1437" s="17"/>
      <c r="U1437" s="17"/>
      <c r="V1437" s="17"/>
      <c r="W1437" s="17"/>
      <c r="X1437" s="17"/>
      <c r="Y1437" s="17"/>
    </row>
    <row r="1438" spans="2:25">
      <c r="B1438" s="17"/>
      <c r="C1438" s="17"/>
      <c r="D1438" s="17"/>
      <c r="E1438" s="17"/>
      <c r="F1438" s="17"/>
      <c r="G1438" s="17"/>
      <c r="H1438" s="17"/>
      <c r="I1438" s="17"/>
      <c r="J1438" s="17"/>
      <c r="K1438" s="17"/>
      <c r="L1438" s="17"/>
      <c r="M1438" s="17"/>
      <c r="N1438" s="17"/>
      <c r="O1438" s="17"/>
      <c r="P1438" s="17"/>
      <c r="Q1438" s="17"/>
      <c r="R1438" s="17"/>
      <c r="S1438" s="17"/>
      <c r="T1438" s="17"/>
      <c r="U1438" s="17"/>
      <c r="V1438" s="17"/>
      <c r="W1438" s="17"/>
      <c r="X1438" s="17"/>
      <c r="Y1438" s="17"/>
    </row>
    <row r="1439" spans="2:25">
      <c r="B1439" s="17"/>
      <c r="C1439" s="17"/>
      <c r="D1439" s="17"/>
      <c r="E1439" s="17"/>
      <c r="F1439" s="17"/>
      <c r="G1439" s="17"/>
      <c r="H1439" s="17"/>
      <c r="I1439" s="17"/>
      <c r="J1439" s="17"/>
      <c r="K1439" s="17"/>
      <c r="L1439" s="17"/>
      <c r="M1439" s="17"/>
      <c r="N1439" s="17"/>
      <c r="O1439" s="17"/>
      <c r="P1439" s="17"/>
      <c r="Q1439" s="17"/>
      <c r="R1439" s="17"/>
      <c r="S1439" s="17"/>
      <c r="T1439" s="17"/>
      <c r="U1439" s="17"/>
      <c r="V1439" s="17"/>
      <c r="W1439" s="17"/>
      <c r="X1439" s="17"/>
      <c r="Y1439" s="17"/>
    </row>
    <row r="1440" spans="2:25">
      <c r="B1440" s="17"/>
      <c r="C1440" s="17"/>
      <c r="D1440" s="17"/>
      <c r="E1440" s="17"/>
      <c r="F1440" s="17"/>
      <c r="G1440" s="17"/>
      <c r="H1440" s="17"/>
      <c r="I1440" s="17"/>
      <c r="J1440" s="17"/>
      <c r="K1440" s="17"/>
      <c r="L1440" s="17"/>
      <c r="M1440" s="17"/>
      <c r="N1440" s="17"/>
      <c r="O1440" s="17"/>
      <c r="P1440" s="17"/>
      <c r="Q1440" s="17"/>
      <c r="R1440" s="17"/>
      <c r="S1440" s="17"/>
      <c r="T1440" s="17"/>
      <c r="U1440" s="17"/>
      <c r="V1440" s="17"/>
      <c r="W1440" s="17"/>
      <c r="X1440" s="17"/>
      <c r="Y1440" s="17"/>
    </row>
    <row r="1441" spans="2:25">
      <c r="B1441" s="17"/>
      <c r="C1441" s="17"/>
      <c r="D1441" s="17"/>
      <c r="E1441" s="17"/>
      <c r="F1441" s="17"/>
      <c r="G1441" s="17"/>
      <c r="H1441" s="17"/>
      <c r="I1441" s="17"/>
      <c r="J1441" s="17"/>
      <c r="K1441" s="17"/>
      <c r="L1441" s="17"/>
      <c r="M1441" s="17"/>
      <c r="N1441" s="17"/>
      <c r="O1441" s="17"/>
      <c r="P1441" s="17"/>
      <c r="Q1441" s="17"/>
      <c r="R1441" s="17"/>
      <c r="S1441" s="17"/>
      <c r="T1441" s="17"/>
      <c r="U1441" s="17"/>
      <c r="V1441" s="17"/>
      <c r="W1441" s="17"/>
      <c r="X1441" s="17"/>
      <c r="Y1441" s="17"/>
    </row>
    <row r="1442" spans="2:25">
      <c r="B1442" s="17"/>
      <c r="C1442" s="17"/>
      <c r="D1442" s="17"/>
      <c r="E1442" s="17"/>
      <c r="F1442" s="17"/>
      <c r="G1442" s="17"/>
      <c r="H1442" s="17"/>
      <c r="I1442" s="17"/>
      <c r="J1442" s="17"/>
      <c r="K1442" s="17"/>
      <c r="L1442" s="17"/>
      <c r="M1442" s="17"/>
      <c r="N1442" s="17"/>
      <c r="O1442" s="17"/>
      <c r="P1442" s="17"/>
      <c r="Q1442" s="17"/>
      <c r="R1442" s="17"/>
      <c r="S1442" s="17"/>
      <c r="T1442" s="17"/>
      <c r="U1442" s="17"/>
      <c r="V1442" s="17"/>
      <c r="W1442" s="17"/>
      <c r="X1442" s="17"/>
      <c r="Y1442" s="17"/>
    </row>
    <row r="1443" spans="2:25">
      <c r="B1443" s="17"/>
      <c r="C1443" s="17"/>
      <c r="D1443" s="17"/>
      <c r="E1443" s="17"/>
      <c r="F1443" s="17"/>
      <c r="G1443" s="17"/>
      <c r="H1443" s="17"/>
      <c r="I1443" s="17"/>
      <c r="J1443" s="17"/>
      <c r="K1443" s="17"/>
      <c r="L1443" s="17"/>
      <c r="M1443" s="17"/>
      <c r="N1443" s="17"/>
      <c r="O1443" s="17"/>
      <c r="P1443" s="17"/>
      <c r="Q1443" s="17"/>
      <c r="R1443" s="17"/>
      <c r="S1443" s="17"/>
      <c r="T1443" s="17"/>
      <c r="U1443" s="17"/>
      <c r="V1443" s="17"/>
      <c r="W1443" s="17"/>
      <c r="X1443" s="17"/>
      <c r="Y1443" s="17"/>
    </row>
    <row r="1444" spans="2:25">
      <c r="B1444" s="17"/>
      <c r="C1444" s="17"/>
      <c r="D1444" s="17"/>
      <c r="E1444" s="17"/>
      <c r="F1444" s="17"/>
      <c r="G1444" s="17"/>
      <c r="H1444" s="17"/>
      <c r="I1444" s="17"/>
      <c r="J1444" s="17"/>
      <c r="K1444" s="17"/>
      <c r="L1444" s="17"/>
      <c r="M1444" s="17"/>
      <c r="N1444" s="17"/>
      <c r="O1444" s="17"/>
      <c r="P1444" s="17"/>
      <c r="Q1444" s="17"/>
      <c r="R1444" s="17"/>
      <c r="S1444" s="17"/>
      <c r="T1444" s="17"/>
      <c r="U1444" s="17"/>
      <c r="V1444" s="17"/>
      <c r="W1444" s="17"/>
      <c r="X1444" s="17"/>
      <c r="Y1444" s="17"/>
    </row>
    <row r="1445" spans="2:25">
      <c r="B1445" s="17"/>
      <c r="C1445" s="17"/>
      <c r="D1445" s="17"/>
      <c r="E1445" s="17"/>
      <c r="F1445" s="17"/>
      <c r="G1445" s="17"/>
      <c r="H1445" s="17"/>
      <c r="I1445" s="17"/>
      <c r="J1445" s="17"/>
      <c r="K1445" s="17"/>
      <c r="L1445" s="17"/>
      <c r="M1445" s="17"/>
      <c r="N1445" s="17"/>
      <c r="O1445" s="17"/>
      <c r="P1445" s="17"/>
      <c r="Q1445" s="17"/>
      <c r="R1445" s="17"/>
      <c r="S1445" s="17"/>
      <c r="T1445" s="17"/>
      <c r="U1445" s="17"/>
      <c r="V1445" s="17"/>
      <c r="W1445" s="17"/>
      <c r="X1445" s="17"/>
      <c r="Y1445" s="17"/>
    </row>
    <row r="1446" spans="2:25">
      <c r="B1446" s="17"/>
      <c r="C1446" s="17"/>
      <c r="D1446" s="17"/>
      <c r="E1446" s="17"/>
      <c r="F1446" s="17"/>
      <c r="G1446" s="17"/>
      <c r="H1446" s="17"/>
      <c r="I1446" s="17"/>
      <c r="J1446" s="17"/>
      <c r="K1446" s="17"/>
      <c r="L1446" s="17"/>
      <c r="M1446" s="17"/>
      <c r="N1446" s="17"/>
      <c r="O1446" s="17"/>
      <c r="P1446" s="17"/>
      <c r="Q1446" s="17"/>
      <c r="R1446" s="17"/>
      <c r="S1446" s="17"/>
      <c r="T1446" s="17"/>
      <c r="U1446" s="17"/>
      <c r="V1446" s="17"/>
      <c r="W1446" s="17"/>
      <c r="X1446" s="17"/>
      <c r="Y1446" s="17"/>
    </row>
    <row r="1447" spans="2:25">
      <c r="B1447" s="17"/>
      <c r="C1447" s="17"/>
      <c r="D1447" s="17"/>
      <c r="E1447" s="17"/>
      <c r="F1447" s="17"/>
      <c r="G1447" s="17"/>
      <c r="H1447" s="17"/>
      <c r="I1447" s="17"/>
      <c r="J1447" s="17"/>
      <c r="K1447" s="17"/>
      <c r="L1447" s="17"/>
      <c r="M1447" s="17"/>
      <c r="N1447" s="17"/>
      <c r="O1447" s="17"/>
      <c r="P1447" s="17"/>
      <c r="Q1447" s="17"/>
      <c r="R1447" s="17"/>
      <c r="S1447" s="17"/>
      <c r="T1447" s="17"/>
      <c r="U1447" s="17"/>
      <c r="V1447" s="17"/>
      <c r="W1447" s="17"/>
      <c r="X1447" s="17"/>
      <c r="Y1447" s="17"/>
    </row>
    <row r="1448" spans="2:25">
      <c r="B1448" s="17"/>
      <c r="C1448" s="17"/>
      <c r="D1448" s="17"/>
      <c r="E1448" s="17"/>
      <c r="F1448" s="17"/>
      <c r="G1448" s="17"/>
      <c r="H1448" s="17"/>
      <c r="I1448" s="17"/>
      <c r="J1448" s="17"/>
      <c r="K1448" s="17"/>
      <c r="L1448" s="17"/>
      <c r="M1448" s="17"/>
      <c r="N1448" s="17"/>
      <c r="O1448" s="17"/>
      <c r="P1448" s="17"/>
      <c r="Q1448" s="17"/>
      <c r="R1448" s="17"/>
      <c r="S1448" s="17"/>
      <c r="T1448" s="17"/>
      <c r="U1448" s="17"/>
      <c r="V1448" s="17"/>
      <c r="W1448" s="17"/>
      <c r="X1448" s="17"/>
      <c r="Y1448" s="17"/>
    </row>
    <row r="1449" spans="2:25">
      <c r="B1449" s="17"/>
      <c r="C1449" s="17"/>
      <c r="D1449" s="17"/>
      <c r="E1449" s="17"/>
      <c r="F1449" s="17"/>
      <c r="G1449" s="17"/>
      <c r="H1449" s="17"/>
      <c r="I1449" s="17"/>
      <c r="J1449" s="17"/>
      <c r="K1449" s="17"/>
      <c r="L1449" s="17"/>
      <c r="M1449" s="17"/>
      <c r="N1449" s="17"/>
      <c r="O1449" s="17"/>
      <c r="P1449" s="17"/>
      <c r="Q1449" s="17"/>
      <c r="R1449" s="17"/>
      <c r="S1449" s="17"/>
      <c r="T1449" s="17"/>
      <c r="U1449" s="17"/>
      <c r="V1449" s="17"/>
      <c r="W1449" s="17"/>
      <c r="X1449" s="17"/>
      <c r="Y1449" s="17"/>
    </row>
    <row r="1450" spans="2:25">
      <c r="B1450" s="17"/>
      <c r="C1450" s="17"/>
      <c r="D1450" s="17"/>
      <c r="E1450" s="17"/>
      <c r="F1450" s="17"/>
      <c r="G1450" s="17"/>
      <c r="H1450" s="17"/>
      <c r="I1450" s="17"/>
      <c r="J1450" s="17"/>
      <c r="K1450" s="17"/>
      <c r="L1450" s="17"/>
      <c r="M1450" s="17"/>
      <c r="N1450" s="17"/>
      <c r="O1450" s="17"/>
      <c r="P1450" s="17"/>
      <c r="Q1450" s="17"/>
      <c r="R1450" s="17"/>
      <c r="S1450" s="17"/>
      <c r="T1450" s="17"/>
      <c r="U1450" s="17"/>
      <c r="V1450" s="17"/>
      <c r="W1450" s="17"/>
      <c r="X1450" s="17"/>
      <c r="Y1450" s="17"/>
    </row>
    <row r="1451" spans="2:25">
      <c r="B1451" s="17"/>
      <c r="C1451" s="17"/>
      <c r="D1451" s="17"/>
      <c r="E1451" s="17"/>
      <c r="F1451" s="17"/>
      <c r="G1451" s="17"/>
      <c r="H1451" s="17"/>
      <c r="I1451" s="17"/>
      <c r="J1451" s="17"/>
      <c r="K1451" s="17"/>
      <c r="L1451" s="17"/>
      <c r="M1451" s="17"/>
      <c r="N1451" s="17"/>
      <c r="O1451" s="17"/>
      <c r="P1451" s="17"/>
      <c r="Q1451" s="17"/>
      <c r="R1451" s="17"/>
      <c r="S1451" s="17"/>
      <c r="T1451" s="17"/>
      <c r="U1451" s="17"/>
      <c r="V1451" s="17"/>
      <c r="W1451" s="17"/>
      <c r="X1451" s="17"/>
      <c r="Y1451" s="17"/>
    </row>
    <row r="1452" spans="2:25">
      <c r="B1452" s="17"/>
      <c r="C1452" s="17"/>
      <c r="D1452" s="17"/>
      <c r="E1452" s="17"/>
      <c r="F1452" s="17"/>
      <c r="G1452" s="17"/>
      <c r="H1452" s="17"/>
      <c r="I1452" s="17"/>
      <c r="J1452" s="17"/>
      <c r="K1452" s="17"/>
      <c r="L1452" s="17"/>
      <c r="M1452" s="17"/>
      <c r="N1452" s="17"/>
      <c r="O1452" s="17"/>
      <c r="P1452" s="17"/>
      <c r="Q1452" s="17"/>
      <c r="R1452" s="17"/>
      <c r="S1452" s="17"/>
      <c r="T1452" s="17"/>
      <c r="U1452" s="17"/>
      <c r="V1452" s="17"/>
      <c r="W1452" s="17"/>
      <c r="X1452" s="17"/>
      <c r="Y1452" s="17"/>
    </row>
    <row r="1453" spans="2:25">
      <c r="B1453" s="17"/>
      <c r="C1453" s="17"/>
      <c r="D1453" s="17"/>
      <c r="E1453" s="17"/>
      <c r="F1453" s="17"/>
      <c r="G1453" s="17"/>
      <c r="H1453" s="17"/>
      <c r="I1453" s="17"/>
      <c r="J1453" s="17"/>
      <c r="K1453" s="17"/>
      <c r="L1453" s="17"/>
      <c r="M1453" s="17"/>
      <c r="N1453" s="17"/>
      <c r="O1453" s="17"/>
      <c r="P1453" s="17"/>
      <c r="Q1453" s="17"/>
      <c r="R1453" s="17"/>
      <c r="S1453" s="17"/>
      <c r="T1453" s="17"/>
      <c r="U1453" s="17"/>
      <c r="V1453" s="17"/>
      <c r="W1453" s="17"/>
      <c r="X1453" s="17"/>
      <c r="Y1453" s="17"/>
    </row>
    <row r="1454" spans="2:25">
      <c r="B1454" s="17"/>
      <c r="C1454" s="17"/>
      <c r="D1454" s="17"/>
      <c r="E1454" s="17"/>
      <c r="F1454" s="17"/>
      <c r="G1454" s="17"/>
      <c r="H1454" s="17"/>
      <c r="I1454" s="17"/>
      <c r="J1454" s="17"/>
      <c r="K1454" s="17"/>
      <c r="L1454" s="17"/>
      <c r="M1454" s="17"/>
      <c r="N1454" s="17"/>
      <c r="O1454" s="17"/>
      <c r="P1454" s="17"/>
      <c r="Q1454" s="17"/>
      <c r="R1454" s="17"/>
      <c r="S1454" s="17"/>
      <c r="T1454" s="17"/>
      <c r="U1454" s="17"/>
      <c r="V1454" s="17"/>
      <c r="W1454" s="17"/>
      <c r="X1454" s="17"/>
      <c r="Y1454" s="17"/>
    </row>
    <row r="1455" spans="2:25">
      <c r="B1455" s="17"/>
      <c r="C1455" s="17"/>
      <c r="D1455" s="17"/>
      <c r="E1455" s="17"/>
      <c r="F1455" s="17"/>
      <c r="G1455" s="17"/>
      <c r="H1455" s="17"/>
      <c r="I1455" s="17"/>
      <c r="J1455" s="17"/>
      <c r="K1455" s="17"/>
      <c r="L1455" s="17"/>
      <c r="M1455" s="17"/>
      <c r="N1455" s="17"/>
      <c r="O1455" s="17"/>
      <c r="P1455" s="17"/>
      <c r="Q1455" s="17"/>
      <c r="R1455" s="17"/>
      <c r="S1455" s="17"/>
      <c r="T1455" s="17"/>
      <c r="U1455" s="17"/>
      <c r="V1455" s="17"/>
      <c r="W1455" s="17"/>
      <c r="X1455" s="17"/>
      <c r="Y1455" s="17"/>
    </row>
    <row r="1456" spans="2:25">
      <c r="B1456" s="17"/>
      <c r="C1456" s="17"/>
      <c r="D1456" s="17"/>
      <c r="E1456" s="17"/>
      <c r="F1456" s="17"/>
      <c r="G1456" s="17"/>
      <c r="H1456" s="17"/>
      <c r="I1456" s="17"/>
      <c r="J1456" s="17"/>
      <c r="K1456" s="17"/>
      <c r="L1456" s="17"/>
      <c r="M1456" s="17"/>
      <c r="N1456" s="17"/>
      <c r="O1456" s="17"/>
      <c r="P1456" s="17"/>
      <c r="Q1456" s="17"/>
      <c r="R1456" s="17"/>
      <c r="S1456" s="17"/>
      <c r="T1456" s="17"/>
      <c r="U1456" s="17"/>
      <c r="V1456" s="17"/>
      <c r="W1456" s="17"/>
      <c r="X1456" s="17"/>
      <c r="Y1456" s="17"/>
    </row>
    <row r="1457" spans="2:25">
      <c r="B1457" s="17"/>
      <c r="C1457" s="17"/>
      <c r="D1457" s="17"/>
      <c r="E1457" s="17"/>
      <c r="F1457" s="17"/>
      <c r="G1457" s="17"/>
      <c r="H1457" s="17"/>
      <c r="I1457" s="17"/>
      <c r="J1457" s="17"/>
      <c r="K1457" s="17"/>
      <c r="L1457" s="17"/>
      <c r="M1457" s="17"/>
      <c r="N1457" s="17"/>
      <c r="O1457" s="17"/>
      <c r="P1457" s="17"/>
      <c r="Q1457" s="17"/>
      <c r="R1457" s="17"/>
      <c r="S1457" s="17"/>
      <c r="T1457" s="17"/>
      <c r="U1457" s="17"/>
      <c r="V1457" s="17"/>
      <c r="W1457" s="17"/>
      <c r="X1457" s="17"/>
      <c r="Y1457" s="17"/>
    </row>
    <row r="1458" spans="2:25">
      <c r="B1458" s="17"/>
      <c r="C1458" s="17"/>
      <c r="D1458" s="17"/>
      <c r="E1458" s="17"/>
      <c r="F1458" s="17"/>
      <c r="G1458" s="17"/>
      <c r="H1458" s="17"/>
      <c r="I1458" s="17"/>
      <c r="J1458" s="17"/>
      <c r="K1458" s="17"/>
      <c r="L1458" s="17"/>
      <c r="M1458" s="17"/>
      <c r="N1458" s="17"/>
      <c r="O1458" s="17"/>
      <c r="P1458" s="17"/>
      <c r="Q1458" s="17"/>
      <c r="R1458" s="17"/>
      <c r="S1458" s="17"/>
      <c r="T1458" s="17"/>
      <c r="U1458" s="17"/>
      <c r="V1458" s="17"/>
      <c r="W1458" s="17"/>
      <c r="X1458" s="17"/>
      <c r="Y1458" s="17"/>
    </row>
    <row r="1459" spans="2:25">
      <c r="B1459" s="17"/>
      <c r="C1459" s="17"/>
      <c r="D1459" s="17"/>
      <c r="E1459" s="17"/>
      <c r="F1459" s="17"/>
      <c r="G1459" s="17"/>
      <c r="H1459" s="17"/>
      <c r="I1459" s="17"/>
      <c r="J1459" s="17"/>
      <c r="K1459" s="17"/>
      <c r="L1459" s="17"/>
      <c r="M1459" s="17"/>
      <c r="N1459" s="17"/>
      <c r="O1459" s="17"/>
      <c r="P1459" s="17"/>
      <c r="Q1459" s="17"/>
      <c r="R1459" s="17"/>
      <c r="S1459" s="17"/>
      <c r="T1459" s="17"/>
      <c r="U1459" s="17"/>
      <c r="V1459" s="17"/>
      <c r="W1459" s="17"/>
      <c r="X1459" s="17"/>
      <c r="Y1459" s="17"/>
    </row>
    <row r="1460" spans="2:25">
      <c r="B1460" s="17"/>
      <c r="C1460" s="17"/>
      <c r="D1460" s="17"/>
      <c r="E1460" s="17"/>
      <c r="F1460" s="17"/>
      <c r="G1460" s="17"/>
      <c r="H1460" s="17"/>
      <c r="I1460" s="17"/>
      <c r="J1460" s="17"/>
      <c r="K1460" s="17"/>
      <c r="L1460" s="17"/>
      <c r="M1460" s="17"/>
      <c r="N1460" s="17"/>
      <c r="O1460" s="17"/>
      <c r="P1460" s="17"/>
      <c r="Q1460" s="17"/>
      <c r="R1460" s="17"/>
      <c r="S1460" s="17"/>
      <c r="T1460" s="17"/>
      <c r="U1460" s="17"/>
      <c r="V1460" s="17"/>
      <c r="W1460" s="17"/>
      <c r="X1460" s="17"/>
      <c r="Y1460" s="17"/>
    </row>
    <row r="1461" spans="2:25">
      <c r="B1461" s="17"/>
      <c r="C1461" s="17"/>
      <c r="D1461" s="17"/>
      <c r="E1461" s="17"/>
      <c r="F1461" s="17"/>
      <c r="G1461" s="17"/>
      <c r="H1461" s="17"/>
      <c r="I1461" s="17"/>
      <c r="J1461" s="17"/>
      <c r="K1461" s="17"/>
      <c r="L1461" s="17"/>
      <c r="M1461" s="17"/>
      <c r="N1461" s="17"/>
      <c r="O1461" s="17"/>
      <c r="P1461" s="17"/>
      <c r="Q1461" s="17"/>
      <c r="R1461" s="17"/>
      <c r="S1461" s="17"/>
      <c r="T1461" s="17"/>
      <c r="U1461" s="17"/>
      <c r="V1461" s="17"/>
      <c r="W1461" s="17"/>
      <c r="X1461" s="17"/>
      <c r="Y1461" s="17"/>
    </row>
    <row r="1462" spans="2:25">
      <c r="B1462" s="17"/>
      <c r="C1462" s="17"/>
      <c r="D1462" s="17"/>
      <c r="E1462" s="17"/>
      <c r="F1462" s="17"/>
      <c r="G1462" s="17"/>
      <c r="H1462" s="17"/>
      <c r="I1462" s="17"/>
      <c r="J1462" s="17"/>
      <c r="K1462" s="17"/>
      <c r="L1462" s="17"/>
      <c r="M1462" s="17"/>
      <c r="N1462" s="17"/>
      <c r="O1462" s="17"/>
      <c r="P1462" s="17"/>
      <c r="Q1462" s="17"/>
      <c r="R1462" s="17"/>
      <c r="S1462" s="17"/>
      <c r="T1462" s="17"/>
      <c r="U1462" s="17"/>
      <c r="V1462" s="17"/>
      <c r="W1462" s="17"/>
      <c r="X1462" s="17"/>
      <c r="Y1462" s="17"/>
    </row>
    <row r="1463" spans="2:25">
      <c r="B1463" s="17"/>
      <c r="C1463" s="17"/>
      <c r="D1463" s="17"/>
      <c r="E1463" s="17"/>
      <c r="F1463" s="17"/>
      <c r="G1463" s="17"/>
      <c r="H1463" s="17"/>
      <c r="I1463" s="17"/>
      <c r="J1463" s="17"/>
      <c r="K1463" s="17"/>
      <c r="L1463" s="17"/>
      <c r="M1463" s="17"/>
      <c r="N1463" s="17"/>
      <c r="O1463" s="17"/>
      <c r="P1463" s="17"/>
      <c r="Q1463" s="17"/>
      <c r="R1463" s="17"/>
      <c r="S1463" s="17"/>
      <c r="T1463" s="17"/>
      <c r="U1463" s="17"/>
      <c r="V1463" s="17"/>
      <c r="W1463" s="17"/>
      <c r="X1463" s="17"/>
      <c r="Y1463" s="17"/>
    </row>
    <row r="1464" spans="2:25">
      <c r="B1464" s="17"/>
      <c r="C1464" s="17"/>
      <c r="D1464" s="17"/>
      <c r="E1464" s="17"/>
      <c r="F1464" s="17"/>
      <c r="G1464" s="17"/>
      <c r="H1464" s="17"/>
      <c r="I1464" s="17"/>
      <c r="J1464" s="17"/>
      <c r="K1464" s="17"/>
      <c r="L1464" s="17"/>
      <c r="M1464" s="17"/>
      <c r="N1464" s="17"/>
      <c r="O1464" s="17"/>
      <c r="P1464" s="17"/>
      <c r="Q1464" s="17"/>
      <c r="R1464" s="17"/>
      <c r="S1464" s="17"/>
      <c r="T1464" s="17"/>
      <c r="U1464" s="17"/>
      <c r="V1464" s="17"/>
      <c r="W1464" s="17"/>
      <c r="X1464" s="17"/>
      <c r="Y1464" s="17"/>
    </row>
    <row r="1465" spans="2:25">
      <c r="B1465" s="17"/>
      <c r="C1465" s="17"/>
      <c r="D1465" s="17"/>
      <c r="E1465" s="17"/>
      <c r="F1465" s="17"/>
      <c r="G1465" s="17"/>
      <c r="H1465" s="17"/>
      <c r="I1465" s="17"/>
      <c r="J1465" s="17"/>
      <c r="K1465" s="17"/>
      <c r="L1465" s="17"/>
      <c r="M1465" s="17"/>
      <c r="N1465" s="17"/>
      <c r="O1465" s="17"/>
      <c r="P1465" s="17"/>
      <c r="Q1465" s="17"/>
      <c r="R1465" s="17"/>
      <c r="S1465" s="17"/>
      <c r="T1465" s="17"/>
      <c r="U1465" s="17"/>
      <c r="V1465" s="17"/>
      <c r="W1465" s="17"/>
      <c r="X1465" s="17"/>
      <c r="Y1465" s="17"/>
    </row>
    <row r="1466" spans="2:25">
      <c r="B1466" s="17"/>
      <c r="C1466" s="17"/>
      <c r="D1466" s="17"/>
      <c r="E1466" s="17"/>
      <c r="F1466" s="17"/>
      <c r="G1466" s="17"/>
      <c r="H1466" s="17"/>
      <c r="I1466" s="17"/>
      <c r="J1466" s="17"/>
      <c r="K1466" s="17"/>
      <c r="L1466" s="17"/>
      <c r="M1466" s="17"/>
      <c r="N1466" s="17"/>
      <c r="O1466" s="17"/>
      <c r="P1466" s="17"/>
      <c r="Q1466" s="17"/>
      <c r="R1466" s="17"/>
      <c r="S1466" s="17"/>
      <c r="T1466" s="17"/>
      <c r="U1466" s="17"/>
      <c r="V1466" s="17"/>
      <c r="W1466" s="17"/>
      <c r="X1466" s="17"/>
      <c r="Y1466" s="17"/>
    </row>
    <row r="1467" spans="2:25">
      <c r="B1467" s="17"/>
      <c r="C1467" s="17"/>
      <c r="D1467" s="17"/>
      <c r="E1467" s="17"/>
      <c r="F1467" s="17"/>
      <c r="G1467" s="17"/>
      <c r="H1467" s="17"/>
      <c r="I1467" s="17"/>
      <c r="J1467" s="17"/>
      <c r="K1467" s="17"/>
      <c r="L1467" s="17"/>
      <c r="M1467" s="17"/>
      <c r="N1467" s="17"/>
      <c r="O1467" s="17"/>
      <c r="P1467" s="17"/>
      <c r="Q1467" s="17"/>
      <c r="R1467" s="17"/>
      <c r="S1467" s="17"/>
      <c r="T1467" s="17"/>
      <c r="U1467" s="17"/>
      <c r="V1467" s="17"/>
      <c r="W1467" s="17"/>
      <c r="X1467" s="17"/>
      <c r="Y1467" s="17"/>
    </row>
    <row r="1468" spans="2:25">
      <c r="B1468" s="17"/>
      <c r="C1468" s="17"/>
      <c r="D1468" s="17"/>
      <c r="E1468" s="17"/>
      <c r="F1468" s="17"/>
      <c r="G1468" s="17"/>
      <c r="H1468" s="17"/>
      <c r="I1468" s="17"/>
      <c r="J1468" s="17"/>
      <c r="K1468" s="17"/>
      <c r="L1468" s="17"/>
      <c r="M1468" s="17"/>
      <c r="N1468" s="17"/>
      <c r="O1468" s="17"/>
      <c r="P1468" s="17"/>
      <c r="Q1468" s="17"/>
      <c r="R1468" s="17"/>
      <c r="S1468" s="17"/>
      <c r="T1468" s="17"/>
      <c r="U1468" s="17"/>
      <c r="V1468" s="17"/>
      <c r="W1468" s="17"/>
      <c r="X1468" s="17"/>
      <c r="Y1468" s="17"/>
    </row>
    <row r="1469" spans="2:25">
      <c r="B1469" s="17"/>
      <c r="C1469" s="17"/>
      <c r="D1469" s="17"/>
      <c r="E1469" s="17"/>
      <c r="F1469" s="17"/>
      <c r="G1469" s="17"/>
      <c r="H1469" s="17"/>
      <c r="I1469" s="17"/>
      <c r="J1469" s="17"/>
      <c r="K1469" s="17"/>
      <c r="L1469" s="17"/>
      <c r="M1469" s="17"/>
      <c r="N1469" s="17"/>
      <c r="O1469" s="17"/>
      <c r="P1469" s="17"/>
      <c r="Q1469" s="17"/>
      <c r="R1469" s="17"/>
      <c r="S1469" s="17"/>
      <c r="T1469" s="17"/>
      <c r="U1469" s="17"/>
      <c r="V1469" s="17"/>
      <c r="W1469" s="17"/>
      <c r="X1469" s="17"/>
      <c r="Y1469" s="17"/>
    </row>
    <row r="1470" spans="2:25">
      <c r="B1470" s="17"/>
      <c r="C1470" s="17"/>
      <c r="D1470" s="17"/>
      <c r="E1470" s="17"/>
      <c r="F1470" s="17"/>
      <c r="G1470" s="17"/>
      <c r="H1470" s="17"/>
      <c r="I1470" s="17"/>
      <c r="J1470" s="17"/>
      <c r="K1470" s="17"/>
      <c r="L1470" s="17"/>
      <c r="M1470" s="17"/>
      <c r="N1470" s="17"/>
      <c r="O1470" s="17"/>
      <c r="P1470" s="17"/>
      <c r="Q1470" s="17"/>
      <c r="R1470" s="17"/>
      <c r="S1470" s="17"/>
      <c r="T1470" s="17"/>
      <c r="U1470" s="17"/>
      <c r="V1470" s="17"/>
      <c r="W1470" s="17"/>
      <c r="X1470" s="17"/>
      <c r="Y1470" s="17"/>
    </row>
    <row r="1471" spans="2:25">
      <c r="B1471" s="17"/>
      <c r="C1471" s="17"/>
      <c r="D1471" s="17"/>
      <c r="E1471" s="17"/>
      <c r="F1471" s="17"/>
      <c r="G1471" s="17"/>
      <c r="H1471" s="17"/>
      <c r="I1471" s="17"/>
      <c r="J1471" s="17"/>
      <c r="K1471" s="17"/>
      <c r="L1471" s="17"/>
      <c r="M1471" s="17"/>
      <c r="N1471" s="17"/>
      <c r="O1471" s="17"/>
      <c r="P1471" s="17"/>
      <c r="Q1471" s="17"/>
      <c r="R1471" s="17"/>
      <c r="S1471" s="17"/>
      <c r="T1471" s="17"/>
      <c r="U1471" s="17"/>
      <c r="V1471" s="17"/>
      <c r="W1471" s="17"/>
      <c r="X1471" s="17"/>
      <c r="Y1471" s="17"/>
    </row>
    <row r="1472" spans="2:25">
      <c r="B1472" s="17"/>
      <c r="C1472" s="17"/>
      <c r="D1472" s="17"/>
      <c r="E1472" s="17"/>
      <c r="F1472" s="17"/>
      <c r="G1472" s="17"/>
      <c r="H1472" s="17"/>
      <c r="I1472" s="17"/>
      <c r="J1472" s="17"/>
      <c r="K1472" s="17"/>
      <c r="L1472" s="17"/>
      <c r="M1472" s="17"/>
      <c r="N1472" s="17"/>
      <c r="O1472" s="17"/>
      <c r="P1472" s="17"/>
      <c r="Q1472" s="17"/>
      <c r="R1472" s="17"/>
      <c r="S1472" s="17"/>
      <c r="T1472" s="17"/>
      <c r="U1472" s="17"/>
      <c r="V1472" s="17"/>
      <c r="W1472" s="17"/>
      <c r="X1472" s="17"/>
      <c r="Y1472" s="17"/>
    </row>
    <row r="1473" spans="2:25">
      <c r="B1473" s="17"/>
      <c r="C1473" s="17"/>
      <c r="D1473" s="17"/>
      <c r="E1473" s="17"/>
      <c r="F1473" s="17"/>
      <c r="G1473" s="17"/>
      <c r="H1473" s="17"/>
      <c r="I1473" s="17"/>
      <c r="J1473" s="17"/>
      <c r="K1473" s="17"/>
      <c r="L1473" s="17"/>
      <c r="M1473" s="17"/>
      <c r="N1473" s="17"/>
      <c r="O1473" s="17"/>
      <c r="P1473" s="17"/>
      <c r="Q1473" s="17"/>
      <c r="R1473" s="17"/>
      <c r="S1473" s="17"/>
      <c r="T1473" s="17"/>
      <c r="U1473" s="17"/>
      <c r="V1473" s="17"/>
      <c r="W1473" s="17"/>
      <c r="X1473" s="17"/>
      <c r="Y1473" s="17"/>
    </row>
    <row r="1474" spans="2:25">
      <c r="B1474" s="17"/>
      <c r="C1474" s="17"/>
      <c r="D1474" s="17"/>
      <c r="E1474" s="17"/>
      <c r="F1474" s="17"/>
      <c r="G1474" s="17"/>
      <c r="H1474" s="17"/>
      <c r="I1474" s="17"/>
      <c r="J1474" s="17"/>
      <c r="K1474" s="17"/>
      <c r="L1474" s="17"/>
      <c r="M1474" s="17"/>
      <c r="N1474" s="17"/>
      <c r="O1474" s="17"/>
      <c r="P1474" s="17"/>
      <c r="Q1474" s="17"/>
      <c r="R1474" s="17"/>
      <c r="S1474" s="17"/>
      <c r="T1474" s="17"/>
      <c r="U1474" s="17"/>
      <c r="V1474" s="17"/>
      <c r="W1474" s="17"/>
      <c r="X1474" s="17"/>
      <c r="Y1474" s="17"/>
    </row>
    <row r="1475" spans="2:25">
      <c r="B1475" s="17"/>
      <c r="C1475" s="17"/>
      <c r="D1475" s="17"/>
      <c r="E1475" s="17"/>
      <c r="F1475" s="17"/>
      <c r="G1475" s="17"/>
      <c r="H1475" s="17"/>
      <c r="I1475" s="17"/>
      <c r="J1475" s="17"/>
      <c r="K1475" s="17"/>
      <c r="L1475" s="17"/>
      <c r="M1475" s="17"/>
      <c r="N1475" s="17"/>
      <c r="O1475" s="17"/>
      <c r="P1475" s="17"/>
      <c r="Q1475" s="17"/>
      <c r="R1475" s="17"/>
      <c r="S1475" s="17"/>
      <c r="T1475" s="17"/>
      <c r="U1475" s="17"/>
      <c r="V1475" s="17"/>
      <c r="W1475" s="17"/>
      <c r="X1475" s="17"/>
      <c r="Y1475" s="17"/>
    </row>
    <row r="1476" spans="2:25">
      <c r="B1476" s="17"/>
      <c r="C1476" s="17"/>
      <c r="D1476" s="17"/>
      <c r="E1476" s="17"/>
      <c r="F1476" s="17"/>
      <c r="G1476" s="17"/>
      <c r="H1476" s="17"/>
      <c r="I1476" s="17"/>
      <c r="J1476" s="17"/>
      <c r="K1476" s="17"/>
      <c r="L1476" s="17"/>
      <c r="M1476" s="17"/>
      <c r="N1476" s="17"/>
      <c r="O1476" s="17"/>
      <c r="P1476" s="17"/>
      <c r="Q1476" s="17"/>
      <c r="R1476" s="17"/>
      <c r="S1476" s="17"/>
      <c r="T1476" s="17"/>
      <c r="U1476" s="17"/>
      <c r="V1476" s="17"/>
      <c r="W1476" s="17"/>
      <c r="X1476" s="17"/>
      <c r="Y1476" s="17"/>
    </row>
    <row r="1477" spans="2:25">
      <c r="B1477" s="17"/>
      <c r="C1477" s="17"/>
      <c r="D1477" s="17"/>
      <c r="E1477" s="17"/>
      <c r="F1477" s="17"/>
      <c r="G1477" s="17"/>
      <c r="H1477" s="17"/>
      <c r="I1477" s="17"/>
      <c r="J1477" s="17"/>
      <c r="K1477" s="17"/>
      <c r="L1477" s="17"/>
      <c r="M1477" s="17"/>
      <c r="N1477" s="17"/>
      <c r="O1477" s="17"/>
      <c r="P1477" s="17"/>
      <c r="Q1477" s="17"/>
      <c r="R1477" s="17"/>
      <c r="S1477" s="17"/>
      <c r="T1477" s="17"/>
      <c r="U1477" s="17"/>
      <c r="V1477" s="17"/>
      <c r="W1477" s="17"/>
      <c r="X1477" s="17"/>
      <c r="Y1477" s="17"/>
    </row>
    <row r="1478" spans="2:25">
      <c r="B1478" s="17"/>
      <c r="C1478" s="17"/>
      <c r="D1478" s="17"/>
      <c r="E1478" s="17"/>
      <c r="F1478" s="17"/>
      <c r="G1478" s="17"/>
      <c r="H1478" s="17"/>
      <c r="I1478" s="17"/>
      <c r="J1478" s="17"/>
      <c r="K1478" s="17"/>
      <c r="L1478" s="17"/>
      <c r="M1478" s="17"/>
      <c r="N1478" s="17"/>
      <c r="O1478" s="17"/>
      <c r="P1478" s="17"/>
      <c r="Q1478" s="17"/>
      <c r="R1478" s="17"/>
      <c r="S1478" s="17"/>
      <c r="T1478" s="17"/>
      <c r="U1478" s="17"/>
      <c r="V1478" s="17"/>
      <c r="W1478" s="17"/>
      <c r="X1478" s="17"/>
      <c r="Y1478" s="17"/>
    </row>
    <row r="1479" spans="2:25">
      <c r="B1479" s="17"/>
      <c r="C1479" s="17"/>
      <c r="D1479" s="17"/>
      <c r="E1479" s="17"/>
      <c r="F1479" s="17"/>
      <c r="G1479" s="17"/>
      <c r="H1479" s="17"/>
      <c r="I1479" s="17"/>
      <c r="J1479" s="17"/>
      <c r="K1479" s="17"/>
      <c r="L1479" s="17"/>
      <c r="M1479" s="17"/>
      <c r="N1479" s="17"/>
      <c r="O1479" s="17"/>
      <c r="P1479" s="17"/>
      <c r="Q1479" s="17"/>
      <c r="R1479" s="17"/>
      <c r="S1479" s="17"/>
      <c r="T1479" s="17"/>
      <c r="U1479" s="17"/>
      <c r="V1479" s="17"/>
      <c r="W1479" s="17"/>
      <c r="X1479" s="17"/>
      <c r="Y1479" s="17"/>
    </row>
    <row r="1480" spans="2:25">
      <c r="B1480" s="17"/>
      <c r="C1480" s="17"/>
      <c r="D1480" s="17"/>
      <c r="E1480" s="17"/>
      <c r="F1480" s="17"/>
      <c r="G1480" s="17"/>
      <c r="H1480" s="17"/>
      <c r="I1480" s="17"/>
      <c r="J1480" s="17"/>
      <c r="K1480" s="17"/>
      <c r="L1480" s="17"/>
      <c r="M1480" s="17"/>
      <c r="N1480" s="17"/>
      <c r="O1480" s="17"/>
      <c r="P1480" s="17"/>
      <c r="Q1480" s="17"/>
      <c r="R1480" s="17"/>
      <c r="S1480" s="17"/>
      <c r="T1480" s="17"/>
      <c r="U1480" s="17"/>
      <c r="V1480" s="17"/>
      <c r="W1480" s="17"/>
      <c r="X1480" s="17"/>
      <c r="Y1480" s="17"/>
    </row>
    <row r="1481" spans="2:25">
      <c r="B1481" s="17"/>
      <c r="C1481" s="17"/>
      <c r="D1481" s="17"/>
      <c r="E1481" s="17"/>
      <c r="F1481" s="17"/>
      <c r="G1481" s="17"/>
      <c r="H1481" s="17"/>
      <c r="I1481" s="17"/>
      <c r="J1481" s="17"/>
      <c r="K1481" s="17"/>
      <c r="L1481" s="17"/>
      <c r="M1481" s="17"/>
      <c r="N1481" s="17"/>
      <c r="O1481" s="17"/>
      <c r="P1481" s="17"/>
      <c r="Q1481" s="17"/>
      <c r="R1481" s="17"/>
      <c r="S1481" s="17"/>
      <c r="T1481" s="17"/>
      <c r="U1481" s="17"/>
      <c r="V1481" s="17"/>
      <c r="W1481" s="17"/>
      <c r="X1481" s="17"/>
      <c r="Y1481" s="17"/>
    </row>
    <row r="1482" spans="2:25">
      <c r="B1482" s="17"/>
      <c r="C1482" s="17"/>
      <c r="D1482" s="17"/>
      <c r="E1482" s="17"/>
      <c r="F1482" s="17"/>
      <c r="G1482" s="17"/>
      <c r="H1482" s="17"/>
      <c r="I1482" s="17"/>
      <c r="J1482" s="17"/>
      <c r="K1482" s="17"/>
      <c r="L1482" s="17"/>
      <c r="M1482" s="17"/>
      <c r="N1482" s="17"/>
      <c r="O1482" s="17"/>
      <c r="P1482" s="17"/>
      <c r="Q1482" s="17"/>
      <c r="R1482" s="17"/>
      <c r="S1482" s="17"/>
      <c r="T1482" s="17"/>
      <c r="U1482" s="17"/>
      <c r="V1482" s="17"/>
      <c r="W1482" s="17"/>
      <c r="X1482" s="17"/>
      <c r="Y1482" s="17"/>
    </row>
    <row r="1483" spans="2:25">
      <c r="B1483" s="17"/>
      <c r="C1483" s="17"/>
      <c r="D1483" s="17"/>
      <c r="E1483" s="17"/>
      <c r="F1483" s="17"/>
      <c r="G1483" s="17"/>
      <c r="H1483" s="17"/>
      <c r="I1483" s="17"/>
      <c r="J1483" s="17"/>
      <c r="K1483" s="17"/>
      <c r="L1483" s="17"/>
      <c r="M1483" s="17"/>
      <c r="N1483" s="17"/>
      <c r="O1483" s="17"/>
      <c r="P1483" s="17"/>
      <c r="Q1483" s="17"/>
      <c r="R1483" s="17"/>
      <c r="S1483" s="17"/>
      <c r="T1483" s="17"/>
      <c r="U1483" s="17"/>
      <c r="V1483" s="17"/>
      <c r="W1483" s="17"/>
      <c r="X1483" s="17"/>
      <c r="Y1483" s="17"/>
    </row>
    <row r="1484" spans="2:25">
      <c r="B1484" s="17"/>
      <c r="C1484" s="17"/>
      <c r="D1484" s="17"/>
      <c r="E1484" s="17"/>
      <c r="F1484" s="17"/>
      <c r="G1484" s="17"/>
      <c r="H1484" s="17"/>
      <c r="I1484" s="17"/>
      <c r="J1484" s="17"/>
      <c r="K1484" s="17"/>
      <c r="L1484" s="17"/>
      <c r="M1484" s="17"/>
      <c r="N1484" s="17"/>
      <c r="O1484" s="17"/>
      <c r="P1484" s="17"/>
      <c r="Q1484" s="17"/>
      <c r="R1484" s="17"/>
      <c r="S1484" s="17"/>
      <c r="T1484" s="17"/>
      <c r="U1484" s="17"/>
      <c r="V1484" s="17"/>
      <c r="W1484" s="17"/>
      <c r="X1484" s="17"/>
      <c r="Y1484" s="17"/>
    </row>
    <row r="1485" spans="2:25">
      <c r="B1485" s="17"/>
      <c r="C1485" s="17"/>
      <c r="D1485" s="17"/>
      <c r="E1485" s="17"/>
      <c r="F1485" s="17"/>
      <c r="G1485" s="17"/>
      <c r="H1485" s="17"/>
      <c r="I1485" s="17"/>
      <c r="J1485" s="17"/>
      <c r="K1485" s="17"/>
      <c r="L1485" s="17"/>
      <c r="M1485" s="17"/>
      <c r="N1485" s="17"/>
      <c r="O1485" s="17"/>
      <c r="P1485" s="17"/>
      <c r="Q1485" s="17"/>
      <c r="R1485" s="17"/>
      <c r="S1485" s="17"/>
      <c r="T1485" s="17"/>
      <c r="U1485" s="17"/>
      <c r="V1485" s="17"/>
      <c r="W1485" s="17"/>
      <c r="X1485" s="17"/>
      <c r="Y1485" s="17"/>
    </row>
    <row r="1486" spans="2:25">
      <c r="B1486" s="17"/>
      <c r="C1486" s="17"/>
      <c r="D1486" s="17"/>
      <c r="E1486" s="17"/>
      <c r="F1486" s="17"/>
      <c r="G1486" s="17"/>
      <c r="H1486" s="17"/>
      <c r="I1486" s="17"/>
      <c r="J1486" s="17"/>
      <c r="K1486" s="17"/>
      <c r="L1486" s="17"/>
      <c r="M1486" s="17"/>
      <c r="N1486" s="17"/>
      <c r="O1486" s="17"/>
      <c r="P1486" s="17"/>
      <c r="Q1486" s="17"/>
      <c r="R1486" s="17"/>
      <c r="S1486" s="17"/>
      <c r="T1486" s="17"/>
      <c r="U1486" s="17"/>
      <c r="V1486" s="17"/>
      <c r="W1486" s="17"/>
      <c r="X1486" s="17"/>
      <c r="Y1486" s="17"/>
    </row>
    <row r="1487" spans="2:25">
      <c r="B1487" s="17"/>
      <c r="C1487" s="17"/>
      <c r="D1487" s="17"/>
      <c r="E1487" s="17"/>
      <c r="F1487" s="17"/>
      <c r="G1487" s="17"/>
      <c r="H1487" s="17"/>
      <c r="I1487" s="17"/>
      <c r="J1487" s="17"/>
      <c r="K1487" s="17"/>
      <c r="L1487" s="17"/>
      <c r="M1487" s="17"/>
      <c r="N1487" s="17"/>
      <c r="O1487" s="17"/>
      <c r="P1487" s="17"/>
      <c r="Q1487" s="17"/>
      <c r="R1487" s="17"/>
      <c r="S1487" s="17"/>
      <c r="T1487" s="17"/>
      <c r="U1487" s="17"/>
      <c r="V1487" s="17"/>
      <c r="W1487" s="17"/>
      <c r="X1487" s="17"/>
      <c r="Y1487" s="17"/>
    </row>
    <row r="1488" spans="2:25">
      <c r="B1488" s="17"/>
      <c r="C1488" s="17"/>
      <c r="D1488" s="17"/>
      <c r="E1488" s="17"/>
      <c r="F1488" s="17"/>
      <c r="G1488" s="17"/>
      <c r="H1488" s="17"/>
      <c r="I1488" s="17"/>
      <c r="J1488" s="17"/>
      <c r="K1488" s="17"/>
      <c r="L1488" s="17"/>
      <c r="M1488" s="17"/>
      <c r="N1488" s="17"/>
      <c r="O1488" s="17"/>
      <c r="P1488" s="17"/>
      <c r="Q1488" s="17"/>
      <c r="R1488" s="17"/>
      <c r="S1488" s="17"/>
      <c r="T1488" s="17"/>
      <c r="U1488" s="17"/>
      <c r="V1488" s="17"/>
      <c r="W1488" s="17"/>
      <c r="X1488" s="17"/>
      <c r="Y1488" s="17"/>
    </row>
    <row r="1489" spans="2:25">
      <c r="B1489" s="17"/>
      <c r="C1489" s="17"/>
      <c r="D1489" s="17"/>
      <c r="E1489" s="17"/>
      <c r="F1489" s="17"/>
      <c r="G1489" s="17"/>
      <c r="H1489" s="17"/>
      <c r="I1489" s="17"/>
      <c r="J1489" s="17"/>
      <c r="K1489" s="17"/>
      <c r="L1489" s="17"/>
      <c r="M1489" s="17"/>
      <c r="N1489" s="17"/>
      <c r="O1489" s="17"/>
      <c r="P1489" s="17"/>
      <c r="Q1489" s="17"/>
      <c r="R1489" s="17"/>
      <c r="S1489" s="17"/>
      <c r="T1489" s="17"/>
      <c r="U1489" s="17"/>
      <c r="V1489" s="17"/>
      <c r="W1489" s="17"/>
      <c r="X1489" s="17"/>
      <c r="Y1489" s="17"/>
    </row>
    <row r="1490" spans="2:25">
      <c r="B1490" s="17"/>
      <c r="C1490" s="17"/>
      <c r="D1490" s="17"/>
      <c r="E1490" s="17"/>
      <c r="F1490" s="17"/>
      <c r="G1490" s="17"/>
      <c r="H1490" s="17"/>
      <c r="I1490" s="17"/>
      <c r="J1490" s="17"/>
      <c r="K1490" s="17"/>
      <c r="L1490" s="17"/>
      <c r="M1490" s="17"/>
      <c r="N1490" s="17"/>
      <c r="O1490" s="17"/>
      <c r="P1490" s="17"/>
      <c r="Q1490" s="17"/>
      <c r="R1490" s="17"/>
      <c r="S1490" s="17"/>
      <c r="T1490" s="17"/>
      <c r="U1490" s="17"/>
      <c r="V1490" s="17"/>
      <c r="W1490" s="17"/>
      <c r="X1490" s="17"/>
      <c r="Y1490" s="17"/>
    </row>
    <row r="1491" spans="2:25">
      <c r="B1491" s="17"/>
      <c r="C1491" s="17"/>
      <c r="D1491" s="17"/>
      <c r="E1491" s="17"/>
      <c r="F1491" s="17"/>
      <c r="G1491" s="17"/>
      <c r="H1491" s="17"/>
      <c r="I1491" s="17"/>
      <c r="J1491" s="17"/>
      <c r="K1491" s="17"/>
      <c r="L1491" s="17"/>
      <c r="M1491" s="17"/>
      <c r="N1491" s="17"/>
      <c r="O1491" s="17"/>
      <c r="P1491" s="17"/>
      <c r="Q1491" s="17"/>
      <c r="R1491" s="17"/>
      <c r="S1491" s="17"/>
      <c r="T1491" s="17"/>
      <c r="U1491" s="17"/>
      <c r="V1491" s="17"/>
      <c r="W1491" s="17"/>
      <c r="X1491" s="17"/>
      <c r="Y1491" s="17"/>
    </row>
    <row r="1492" spans="2:25">
      <c r="B1492" s="17"/>
      <c r="C1492" s="17"/>
      <c r="D1492" s="17"/>
      <c r="E1492" s="17"/>
      <c r="F1492" s="17"/>
      <c r="G1492" s="17"/>
      <c r="H1492" s="17"/>
      <c r="I1492" s="17"/>
      <c r="J1492" s="17"/>
      <c r="K1492" s="17"/>
      <c r="L1492" s="17"/>
      <c r="M1492" s="17"/>
      <c r="N1492" s="17"/>
      <c r="O1492" s="17"/>
      <c r="P1492" s="17"/>
      <c r="Q1492" s="17"/>
      <c r="R1492" s="17"/>
      <c r="S1492" s="17"/>
      <c r="T1492" s="17"/>
      <c r="U1492" s="17"/>
      <c r="V1492" s="17"/>
      <c r="W1492" s="17"/>
      <c r="X1492" s="17"/>
      <c r="Y1492" s="17"/>
    </row>
    <row r="1493" spans="2:25">
      <c r="B1493" s="17"/>
      <c r="C1493" s="17"/>
      <c r="D1493" s="17"/>
      <c r="E1493" s="17"/>
      <c r="F1493" s="17"/>
      <c r="G1493" s="17"/>
      <c r="H1493" s="17"/>
      <c r="I1493" s="17"/>
      <c r="J1493" s="17"/>
      <c r="K1493" s="17"/>
      <c r="L1493" s="17"/>
      <c r="M1493" s="17"/>
      <c r="N1493" s="17"/>
      <c r="O1493" s="17"/>
      <c r="P1493" s="17"/>
      <c r="Q1493" s="17"/>
      <c r="R1493" s="17"/>
      <c r="S1493" s="17"/>
      <c r="T1493" s="17"/>
      <c r="U1493" s="17"/>
      <c r="V1493" s="17"/>
      <c r="W1493" s="17"/>
      <c r="X1493" s="17"/>
      <c r="Y1493" s="17"/>
    </row>
    <row r="1494" spans="2:25">
      <c r="B1494" s="17"/>
      <c r="C1494" s="17"/>
      <c r="D1494" s="17"/>
      <c r="E1494" s="17"/>
      <c r="F1494" s="17"/>
      <c r="G1494" s="17"/>
      <c r="H1494" s="17"/>
      <c r="I1494" s="17"/>
      <c r="J1494" s="17"/>
      <c r="K1494" s="17"/>
      <c r="L1494" s="17"/>
      <c r="M1494" s="17"/>
      <c r="N1494" s="17"/>
      <c r="O1494" s="17"/>
      <c r="P1494" s="17"/>
      <c r="Q1494" s="17"/>
      <c r="R1494" s="17"/>
      <c r="S1494" s="17"/>
      <c r="T1494" s="17"/>
      <c r="U1494" s="17"/>
      <c r="V1494" s="17"/>
      <c r="W1494" s="17"/>
      <c r="X1494" s="17"/>
      <c r="Y1494" s="17"/>
    </row>
    <row r="1495" spans="2:25">
      <c r="B1495" s="17"/>
      <c r="C1495" s="17"/>
      <c r="D1495" s="17"/>
      <c r="E1495" s="17"/>
      <c r="F1495" s="17"/>
      <c r="G1495" s="17"/>
      <c r="H1495" s="17"/>
      <c r="I1495" s="17"/>
      <c r="J1495" s="17"/>
      <c r="K1495" s="17"/>
      <c r="L1495" s="17"/>
      <c r="M1495" s="17"/>
      <c r="N1495" s="17"/>
      <c r="O1495" s="17"/>
      <c r="P1495" s="17"/>
      <c r="Q1495" s="17"/>
      <c r="R1495" s="17"/>
      <c r="S1495" s="17"/>
      <c r="T1495" s="17"/>
      <c r="U1495" s="17"/>
      <c r="V1495" s="17"/>
      <c r="W1495" s="17"/>
      <c r="X1495" s="17"/>
      <c r="Y1495" s="17"/>
    </row>
    <row r="1496" spans="2:25">
      <c r="B1496" s="17"/>
      <c r="C1496" s="17"/>
      <c r="D1496" s="17"/>
      <c r="E1496" s="17"/>
      <c r="F1496" s="17"/>
      <c r="G1496" s="17"/>
      <c r="H1496" s="17"/>
      <c r="I1496" s="17"/>
      <c r="J1496" s="17"/>
      <c r="K1496" s="17"/>
      <c r="L1496" s="17"/>
      <c r="M1496" s="17"/>
      <c r="N1496" s="17"/>
      <c r="O1496" s="17"/>
      <c r="P1496" s="17"/>
      <c r="Q1496" s="17"/>
      <c r="R1496" s="17"/>
      <c r="S1496" s="17"/>
      <c r="T1496" s="17"/>
      <c r="U1496" s="17"/>
      <c r="V1496" s="17"/>
      <c r="W1496" s="17"/>
      <c r="X1496" s="17"/>
      <c r="Y1496" s="17"/>
    </row>
    <row r="1497" spans="2:25">
      <c r="B1497" s="17"/>
      <c r="C1497" s="17"/>
      <c r="D1497" s="17"/>
      <c r="E1497" s="17"/>
      <c r="F1497" s="17"/>
      <c r="G1497" s="17"/>
      <c r="H1497" s="17"/>
      <c r="I1497" s="17"/>
      <c r="J1497" s="17"/>
      <c r="K1497" s="17"/>
      <c r="L1497" s="17"/>
      <c r="M1497" s="17"/>
      <c r="N1497" s="17"/>
      <c r="O1497" s="17"/>
      <c r="P1497" s="17"/>
      <c r="Q1497" s="17"/>
      <c r="R1497" s="17"/>
      <c r="S1497" s="17"/>
      <c r="T1497" s="17"/>
      <c r="U1497" s="17"/>
      <c r="V1497" s="17"/>
      <c r="W1497" s="17"/>
      <c r="X1497" s="17"/>
      <c r="Y1497" s="17"/>
    </row>
    <row r="1498" spans="2:25">
      <c r="B1498" s="17"/>
      <c r="C1498" s="17"/>
      <c r="D1498" s="17"/>
      <c r="E1498" s="17"/>
      <c r="F1498" s="17"/>
      <c r="G1498" s="17"/>
      <c r="H1498" s="17"/>
      <c r="I1498" s="17"/>
      <c r="J1498" s="17"/>
      <c r="K1498" s="17"/>
      <c r="L1498" s="17"/>
      <c r="M1498" s="17"/>
      <c r="N1498" s="17"/>
      <c r="O1498" s="17"/>
      <c r="P1498" s="17"/>
      <c r="Q1498" s="17"/>
      <c r="R1498" s="17"/>
      <c r="S1498" s="17"/>
      <c r="T1498" s="17"/>
      <c r="U1498" s="17"/>
      <c r="V1498" s="17"/>
      <c r="W1498" s="17"/>
      <c r="X1498" s="17"/>
      <c r="Y1498" s="17"/>
    </row>
    <row r="1499" spans="2:25">
      <c r="B1499" s="17"/>
      <c r="C1499" s="17"/>
      <c r="D1499" s="17"/>
      <c r="E1499" s="17"/>
      <c r="F1499" s="17"/>
      <c r="G1499" s="17"/>
      <c r="H1499" s="17"/>
      <c r="I1499" s="17"/>
      <c r="J1499" s="17"/>
      <c r="K1499" s="17"/>
      <c r="L1499" s="17"/>
      <c r="M1499" s="17"/>
      <c r="N1499" s="17"/>
      <c r="O1499" s="17"/>
      <c r="P1499" s="17"/>
      <c r="Q1499" s="17"/>
      <c r="R1499" s="17"/>
      <c r="S1499" s="17"/>
      <c r="T1499" s="17"/>
      <c r="U1499" s="17"/>
      <c r="V1499" s="17"/>
      <c r="W1499" s="17"/>
      <c r="X1499" s="17"/>
      <c r="Y1499" s="17"/>
    </row>
    <row r="1500" spans="2:25">
      <c r="B1500" s="17"/>
      <c r="C1500" s="17"/>
      <c r="D1500" s="17"/>
      <c r="E1500" s="17"/>
      <c r="F1500" s="17"/>
      <c r="G1500" s="17"/>
      <c r="H1500" s="17"/>
      <c r="I1500" s="17"/>
      <c r="J1500" s="17"/>
      <c r="K1500" s="17"/>
      <c r="L1500" s="17"/>
      <c r="M1500" s="17"/>
      <c r="N1500" s="17"/>
      <c r="O1500" s="17"/>
      <c r="P1500" s="17"/>
      <c r="Q1500" s="17"/>
      <c r="R1500" s="17"/>
      <c r="S1500" s="17"/>
      <c r="T1500" s="17"/>
      <c r="U1500" s="17"/>
      <c r="V1500" s="17"/>
      <c r="W1500" s="17"/>
      <c r="X1500" s="17"/>
      <c r="Y1500" s="17"/>
    </row>
    <row r="1501" spans="2:25">
      <c r="B1501" s="17"/>
      <c r="C1501" s="17"/>
      <c r="D1501" s="17"/>
      <c r="E1501" s="17"/>
      <c r="F1501" s="17"/>
      <c r="G1501" s="17"/>
      <c r="H1501" s="17"/>
      <c r="I1501" s="17"/>
      <c r="J1501" s="17"/>
      <c r="K1501" s="17"/>
      <c r="L1501" s="17"/>
      <c r="M1501" s="17"/>
      <c r="N1501" s="17"/>
      <c r="O1501" s="17"/>
      <c r="P1501" s="17"/>
      <c r="Q1501" s="17"/>
      <c r="R1501" s="17"/>
      <c r="S1501" s="17"/>
      <c r="T1501" s="17"/>
      <c r="U1501" s="17"/>
      <c r="V1501" s="17"/>
      <c r="W1501" s="17"/>
      <c r="X1501" s="17"/>
      <c r="Y1501" s="17"/>
    </row>
    <row r="1502" spans="2:25">
      <c r="B1502" s="17"/>
      <c r="C1502" s="17"/>
      <c r="D1502" s="17"/>
      <c r="E1502" s="17"/>
      <c r="F1502" s="17"/>
      <c r="G1502" s="17"/>
      <c r="H1502" s="17"/>
      <c r="I1502" s="17"/>
      <c r="J1502" s="17"/>
      <c r="K1502" s="17"/>
      <c r="L1502" s="17"/>
      <c r="M1502" s="17"/>
      <c r="N1502" s="17"/>
      <c r="O1502" s="17"/>
      <c r="P1502" s="17"/>
      <c r="Q1502" s="17"/>
      <c r="R1502" s="17"/>
      <c r="S1502" s="17"/>
      <c r="T1502" s="17"/>
      <c r="U1502" s="17"/>
      <c r="V1502" s="17"/>
      <c r="W1502" s="17"/>
      <c r="X1502" s="17"/>
      <c r="Y1502" s="17"/>
    </row>
    <row r="1503" spans="2:25">
      <c r="B1503" s="17"/>
      <c r="C1503" s="17"/>
      <c r="D1503" s="17"/>
      <c r="E1503" s="17"/>
      <c r="F1503" s="17"/>
      <c r="G1503" s="17"/>
      <c r="H1503" s="17"/>
      <c r="I1503" s="17"/>
      <c r="J1503" s="17"/>
      <c r="K1503" s="17"/>
      <c r="L1503" s="17"/>
      <c r="M1503" s="17"/>
      <c r="N1503" s="17"/>
      <c r="O1503" s="17"/>
      <c r="P1503" s="17"/>
      <c r="Q1503" s="17"/>
      <c r="R1503" s="17"/>
      <c r="S1503" s="17"/>
      <c r="T1503" s="17"/>
      <c r="U1503" s="17"/>
      <c r="V1503" s="17"/>
      <c r="W1503" s="17"/>
      <c r="X1503" s="17"/>
      <c r="Y1503" s="17"/>
    </row>
    <row r="1504" spans="2:25">
      <c r="B1504" s="17"/>
      <c r="C1504" s="17"/>
      <c r="D1504" s="17"/>
      <c r="E1504" s="17"/>
      <c r="F1504" s="17"/>
      <c r="G1504" s="17"/>
      <c r="H1504" s="17"/>
      <c r="I1504" s="17"/>
      <c r="J1504" s="17"/>
      <c r="K1504" s="17"/>
      <c r="L1504" s="17"/>
      <c r="M1504" s="17"/>
      <c r="N1504" s="17"/>
      <c r="O1504" s="17"/>
      <c r="P1504" s="17"/>
      <c r="Q1504" s="17"/>
      <c r="R1504" s="17"/>
      <c r="S1504" s="17"/>
      <c r="T1504" s="17"/>
      <c r="U1504" s="17"/>
      <c r="V1504" s="17"/>
      <c r="W1504" s="17"/>
      <c r="X1504" s="17"/>
      <c r="Y1504" s="17"/>
    </row>
    <row r="1505" spans="2:25">
      <c r="B1505" s="17"/>
      <c r="C1505" s="17"/>
      <c r="D1505" s="17"/>
      <c r="E1505" s="17"/>
      <c r="F1505" s="17"/>
      <c r="G1505" s="17"/>
      <c r="H1505" s="17"/>
      <c r="I1505" s="17"/>
      <c r="J1505" s="17"/>
      <c r="K1505" s="17"/>
      <c r="L1505" s="17"/>
      <c r="M1505" s="17"/>
      <c r="N1505" s="17"/>
      <c r="O1505" s="17"/>
      <c r="P1505" s="17"/>
      <c r="Q1505" s="17"/>
      <c r="R1505" s="17"/>
      <c r="S1505" s="17"/>
      <c r="T1505" s="17"/>
      <c r="U1505" s="17"/>
      <c r="V1505" s="17"/>
      <c r="W1505" s="17"/>
      <c r="X1505" s="17"/>
      <c r="Y1505" s="17"/>
    </row>
    <row r="1506" spans="2:25">
      <c r="B1506" s="17"/>
      <c r="C1506" s="17"/>
      <c r="D1506" s="17"/>
      <c r="E1506" s="17"/>
      <c r="F1506" s="17"/>
      <c r="G1506" s="17"/>
      <c r="H1506" s="17"/>
      <c r="I1506" s="17"/>
      <c r="J1506" s="17"/>
      <c r="K1506" s="17"/>
      <c r="L1506" s="17"/>
      <c r="M1506" s="17"/>
      <c r="N1506" s="17"/>
      <c r="O1506" s="17"/>
      <c r="P1506" s="17"/>
      <c r="Q1506" s="17"/>
      <c r="R1506" s="17"/>
      <c r="S1506" s="17"/>
      <c r="T1506" s="17"/>
      <c r="U1506" s="17"/>
      <c r="V1506" s="17"/>
      <c r="W1506" s="17"/>
      <c r="X1506" s="17"/>
      <c r="Y1506" s="17"/>
    </row>
    <row r="1507" spans="2:25">
      <c r="B1507" s="17"/>
      <c r="C1507" s="17"/>
      <c r="D1507" s="17"/>
      <c r="E1507" s="17"/>
      <c r="F1507" s="17"/>
      <c r="G1507" s="17"/>
      <c r="H1507" s="17"/>
      <c r="I1507" s="17"/>
      <c r="J1507" s="17"/>
      <c r="K1507" s="17"/>
      <c r="L1507" s="17"/>
      <c r="M1507" s="17"/>
      <c r="N1507" s="17"/>
      <c r="O1507" s="17"/>
      <c r="P1507" s="17"/>
      <c r="Q1507" s="17"/>
      <c r="R1507" s="17"/>
      <c r="S1507" s="17"/>
      <c r="T1507" s="17"/>
      <c r="U1507" s="17"/>
      <c r="V1507" s="17"/>
      <c r="W1507" s="17"/>
      <c r="X1507" s="17"/>
      <c r="Y1507" s="17"/>
    </row>
    <row r="1508" spans="2:25">
      <c r="B1508" s="17"/>
      <c r="C1508" s="17"/>
      <c r="D1508" s="17"/>
      <c r="E1508" s="17"/>
      <c r="F1508" s="17"/>
      <c r="G1508" s="17"/>
      <c r="H1508" s="17"/>
      <c r="I1508" s="17"/>
      <c r="J1508" s="17"/>
      <c r="K1508" s="17"/>
      <c r="L1508" s="17"/>
      <c r="M1508" s="17"/>
      <c r="N1508" s="17"/>
      <c r="O1508" s="17"/>
      <c r="P1508" s="17"/>
      <c r="Q1508" s="17"/>
      <c r="R1508" s="17"/>
      <c r="S1508" s="17"/>
      <c r="T1508" s="17"/>
      <c r="U1508" s="17"/>
      <c r="V1508" s="17"/>
      <c r="W1508" s="17"/>
      <c r="X1508" s="17"/>
      <c r="Y1508" s="17"/>
    </row>
    <row r="1509" spans="2:25">
      <c r="B1509" s="17"/>
      <c r="C1509" s="17"/>
      <c r="D1509" s="17"/>
      <c r="E1509" s="17"/>
      <c r="F1509" s="17"/>
      <c r="G1509" s="17"/>
      <c r="H1509" s="17"/>
      <c r="I1509" s="17"/>
      <c r="J1509" s="17"/>
      <c r="K1509" s="17"/>
      <c r="L1509" s="17"/>
      <c r="M1509" s="17"/>
      <c r="N1509" s="17"/>
      <c r="O1509" s="17"/>
      <c r="P1509" s="17"/>
      <c r="Q1509" s="17"/>
      <c r="R1509" s="17"/>
      <c r="S1509" s="17"/>
      <c r="T1509" s="17"/>
      <c r="U1509" s="17"/>
      <c r="V1509" s="17"/>
      <c r="W1509" s="17"/>
      <c r="X1509" s="17"/>
      <c r="Y1509" s="17"/>
    </row>
    <row r="1510" spans="2:25">
      <c r="B1510" s="17"/>
      <c r="C1510" s="17"/>
      <c r="D1510" s="17"/>
      <c r="E1510" s="17"/>
      <c r="F1510" s="17"/>
      <c r="G1510" s="17"/>
      <c r="H1510" s="17"/>
      <c r="I1510" s="17"/>
      <c r="J1510" s="17"/>
      <c r="K1510" s="17"/>
      <c r="L1510" s="17"/>
      <c r="M1510" s="17"/>
      <c r="N1510" s="17"/>
      <c r="O1510" s="17"/>
      <c r="P1510" s="17"/>
      <c r="Q1510" s="17"/>
      <c r="R1510" s="17"/>
      <c r="S1510" s="17"/>
      <c r="T1510" s="17"/>
      <c r="U1510" s="17"/>
      <c r="V1510" s="17"/>
      <c r="W1510" s="17"/>
      <c r="X1510" s="17"/>
      <c r="Y1510" s="17"/>
    </row>
    <row r="1511" spans="2:25">
      <c r="B1511" s="17"/>
      <c r="C1511" s="17"/>
      <c r="D1511" s="17"/>
      <c r="E1511" s="17"/>
      <c r="F1511" s="17"/>
      <c r="G1511" s="17"/>
      <c r="H1511" s="17"/>
      <c r="I1511" s="17"/>
      <c r="J1511" s="17"/>
      <c r="K1511" s="17"/>
      <c r="L1511" s="17"/>
      <c r="M1511" s="17"/>
      <c r="N1511" s="17"/>
      <c r="O1511" s="17"/>
      <c r="P1511" s="17"/>
      <c r="Q1511" s="17"/>
      <c r="R1511" s="17"/>
      <c r="S1511" s="17"/>
      <c r="T1511" s="17"/>
      <c r="U1511" s="17"/>
      <c r="V1511" s="17"/>
      <c r="W1511" s="17"/>
      <c r="X1511" s="17"/>
      <c r="Y1511" s="17"/>
    </row>
    <row r="1512" spans="2:25">
      <c r="B1512" s="17"/>
      <c r="C1512" s="17"/>
      <c r="D1512" s="17"/>
      <c r="E1512" s="17"/>
      <c r="F1512" s="17"/>
      <c r="G1512" s="17"/>
      <c r="H1512" s="17"/>
      <c r="I1512" s="17"/>
      <c r="J1512" s="17"/>
      <c r="K1512" s="17"/>
      <c r="L1512" s="17"/>
      <c r="M1512" s="17"/>
      <c r="N1512" s="17"/>
      <c r="O1512" s="17"/>
      <c r="P1512" s="17"/>
      <c r="Q1512" s="17"/>
      <c r="R1512" s="17"/>
      <c r="S1512" s="17"/>
      <c r="T1512" s="17"/>
      <c r="U1512" s="17"/>
      <c r="V1512" s="17"/>
      <c r="W1512" s="17"/>
      <c r="X1512" s="17"/>
      <c r="Y1512" s="17"/>
    </row>
    <row r="1513" spans="2:25">
      <c r="B1513" s="17"/>
      <c r="C1513" s="17"/>
      <c r="D1513" s="17"/>
      <c r="E1513" s="17"/>
      <c r="F1513" s="17"/>
      <c r="G1513" s="17"/>
      <c r="H1513" s="17"/>
      <c r="I1513" s="17"/>
      <c r="J1513" s="17"/>
      <c r="K1513" s="17"/>
      <c r="L1513" s="17"/>
      <c r="M1513" s="17"/>
      <c r="N1513" s="17"/>
      <c r="O1513" s="17"/>
      <c r="P1513" s="17"/>
      <c r="Q1513" s="17"/>
      <c r="R1513" s="17"/>
      <c r="S1513" s="17"/>
      <c r="T1513" s="17"/>
      <c r="U1513" s="17"/>
      <c r="V1513" s="17"/>
      <c r="W1513" s="17"/>
      <c r="X1513" s="17"/>
      <c r="Y1513" s="17"/>
    </row>
    <row r="1514" spans="2:25">
      <c r="B1514" s="17"/>
      <c r="C1514" s="17"/>
      <c r="D1514" s="17"/>
      <c r="E1514" s="17"/>
      <c r="F1514" s="17"/>
      <c r="G1514" s="17"/>
      <c r="H1514" s="17"/>
      <c r="I1514" s="17"/>
      <c r="J1514" s="17"/>
      <c r="K1514" s="17"/>
      <c r="L1514" s="17"/>
      <c r="M1514" s="17"/>
      <c r="N1514" s="17"/>
      <c r="O1514" s="17"/>
      <c r="P1514" s="17"/>
      <c r="Q1514" s="17"/>
      <c r="R1514" s="17"/>
      <c r="S1514" s="17"/>
      <c r="T1514" s="17"/>
      <c r="U1514" s="17"/>
      <c r="V1514" s="17"/>
      <c r="W1514" s="17"/>
      <c r="X1514" s="17"/>
      <c r="Y1514" s="17"/>
    </row>
    <row r="1515" spans="2:25">
      <c r="B1515" s="17"/>
      <c r="C1515" s="17"/>
      <c r="D1515" s="17"/>
      <c r="E1515" s="17"/>
      <c r="F1515" s="17"/>
      <c r="G1515" s="17"/>
      <c r="H1515" s="17"/>
      <c r="I1515" s="17"/>
      <c r="J1515" s="17"/>
      <c r="K1515" s="17"/>
      <c r="L1515" s="17"/>
      <c r="M1515" s="17"/>
      <c r="N1515" s="17"/>
      <c r="O1515" s="17"/>
      <c r="P1515" s="17"/>
      <c r="Q1515" s="17"/>
      <c r="R1515" s="17"/>
      <c r="S1515" s="17"/>
      <c r="T1515" s="17"/>
      <c r="U1515" s="17"/>
      <c r="V1515" s="17"/>
      <c r="W1515" s="17"/>
      <c r="X1515" s="17"/>
      <c r="Y1515" s="17"/>
    </row>
    <row r="1516" spans="2:25">
      <c r="B1516" s="17"/>
      <c r="C1516" s="17"/>
      <c r="D1516" s="17"/>
      <c r="E1516" s="17"/>
      <c r="F1516" s="17"/>
      <c r="G1516" s="17"/>
      <c r="H1516" s="17"/>
      <c r="I1516" s="17"/>
      <c r="J1516" s="17"/>
      <c r="K1516" s="17"/>
      <c r="L1516" s="17"/>
      <c r="M1516" s="17"/>
      <c r="N1516" s="17"/>
      <c r="O1516" s="17"/>
      <c r="P1516" s="17"/>
      <c r="Q1516" s="17"/>
      <c r="R1516" s="17"/>
      <c r="S1516" s="17"/>
      <c r="T1516" s="17"/>
      <c r="U1516" s="17"/>
      <c r="V1516" s="17"/>
      <c r="W1516" s="17"/>
      <c r="X1516" s="17"/>
      <c r="Y1516" s="17"/>
    </row>
    <row r="1517" spans="2:25">
      <c r="B1517" s="17"/>
      <c r="C1517" s="17"/>
      <c r="D1517" s="17"/>
      <c r="E1517" s="17"/>
      <c r="F1517" s="17"/>
      <c r="G1517" s="17"/>
      <c r="H1517" s="17"/>
      <c r="I1517" s="17"/>
      <c r="J1517" s="17"/>
      <c r="K1517" s="17"/>
      <c r="L1517" s="17"/>
      <c r="M1517" s="17"/>
      <c r="N1517" s="17"/>
      <c r="O1517" s="17"/>
      <c r="P1517" s="17"/>
      <c r="Q1517" s="17"/>
      <c r="R1517" s="17"/>
      <c r="S1517" s="17"/>
      <c r="T1517" s="17"/>
      <c r="U1517" s="17"/>
      <c r="V1517" s="17"/>
      <c r="W1517" s="17"/>
      <c r="X1517" s="17"/>
      <c r="Y1517" s="17"/>
    </row>
    <row r="1518" spans="2:25">
      <c r="B1518" s="17"/>
      <c r="C1518" s="17"/>
      <c r="D1518" s="17"/>
      <c r="E1518" s="17"/>
      <c r="F1518" s="17"/>
      <c r="G1518" s="17"/>
      <c r="H1518" s="17"/>
      <c r="I1518" s="17"/>
      <c r="J1518" s="17"/>
      <c r="K1518" s="17"/>
      <c r="L1518" s="17"/>
      <c r="M1518" s="17"/>
      <c r="N1518" s="17"/>
      <c r="O1518" s="17"/>
      <c r="P1518" s="17"/>
      <c r="Q1518" s="17"/>
      <c r="R1518" s="17"/>
      <c r="S1518" s="17"/>
      <c r="T1518" s="17"/>
      <c r="U1518" s="17"/>
      <c r="V1518" s="17"/>
      <c r="W1518" s="17"/>
      <c r="X1518" s="17"/>
      <c r="Y1518" s="17"/>
    </row>
    <row r="1519" spans="2:25">
      <c r="B1519" s="17"/>
      <c r="C1519" s="17"/>
      <c r="D1519" s="17"/>
      <c r="E1519" s="17"/>
      <c r="F1519" s="17"/>
      <c r="G1519" s="17"/>
      <c r="H1519" s="17"/>
      <c r="I1519" s="17"/>
      <c r="J1519" s="17"/>
      <c r="K1519" s="17"/>
      <c r="L1519" s="17"/>
      <c r="M1519" s="17"/>
      <c r="N1519" s="17"/>
      <c r="O1519" s="17"/>
      <c r="P1519" s="17"/>
      <c r="Q1519" s="17"/>
      <c r="R1519" s="17"/>
      <c r="S1519" s="17"/>
      <c r="T1519" s="17"/>
      <c r="U1519" s="17"/>
      <c r="V1519" s="17"/>
      <c r="W1519" s="17"/>
      <c r="X1519" s="17"/>
      <c r="Y1519" s="17"/>
    </row>
    <row r="1520" spans="2:25">
      <c r="B1520" s="17"/>
      <c r="C1520" s="17"/>
      <c r="D1520" s="17"/>
      <c r="E1520" s="17"/>
      <c r="F1520" s="17"/>
      <c r="G1520" s="17"/>
      <c r="H1520" s="17"/>
      <c r="I1520" s="17"/>
      <c r="J1520" s="17"/>
      <c r="K1520" s="17"/>
      <c r="L1520" s="17"/>
      <c r="M1520" s="17"/>
      <c r="N1520" s="17"/>
      <c r="O1520" s="17"/>
      <c r="P1520" s="17"/>
      <c r="Q1520" s="17"/>
      <c r="R1520" s="17"/>
      <c r="S1520" s="17"/>
      <c r="T1520" s="17"/>
      <c r="U1520" s="17"/>
      <c r="V1520" s="17"/>
      <c r="W1520" s="17"/>
      <c r="X1520" s="17"/>
      <c r="Y1520" s="17"/>
    </row>
    <row r="1521" spans="2:25">
      <c r="B1521" s="17"/>
      <c r="C1521" s="17"/>
      <c r="D1521" s="17"/>
      <c r="E1521" s="17"/>
      <c r="F1521" s="17"/>
      <c r="G1521" s="17"/>
      <c r="H1521" s="17"/>
      <c r="I1521" s="17"/>
      <c r="J1521" s="17"/>
      <c r="K1521" s="17"/>
      <c r="L1521" s="17"/>
      <c r="M1521" s="17"/>
      <c r="N1521" s="17"/>
      <c r="O1521" s="17"/>
      <c r="P1521" s="17"/>
      <c r="Q1521" s="17"/>
      <c r="R1521" s="17"/>
      <c r="S1521" s="17"/>
      <c r="T1521" s="17"/>
      <c r="U1521" s="17"/>
      <c r="V1521" s="17"/>
      <c r="W1521" s="17"/>
      <c r="X1521" s="17"/>
      <c r="Y1521" s="17"/>
    </row>
    <row r="1522" spans="2:25">
      <c r="B1522" s="17"/>
      <c r="C1522" s="17"/>
      <c r="D1522" s="17"/>
      <c r="E1522" s="17"/>
      <c r="F1522" s="17"/>
      <c r="G1522" s="17"/>
      <c r="H1522" s="17"/>
      <c r="I1522" s="17"/>
      <c r="J1522" s="17"/>
      <c r="K1522" s="17"/>
      <c r="L1522" s="17"/>
      <c r="M1522" s="17"/>
      <c r="N1522" s="17"/>
      <c r="O1522" s="17"/>
      <c r="P1522" s="17"/>
      <c r="Q1522" s="17"/>
      <c r="R1522" s="17"/>
      <c r="S1522" s="17"/>
      <c r="T1522" s="17"/>
      <c r="U1522" s="17"/>
      <c r="V1522" s="17"/>
      <c r="W1522" s="17"/>
      <c r="X1522" s="17"/>
      <c r="Y1522" s="17"/>
    </row>
    <row r="1523" spans="2:25">
      <c r="B1523" s="17"/>
      <c r="C1523" s="17"/>
      <c r="D1523" s="17"/>
      <c r="E1523" s="17"/>
      <c r="F1523" s="17"/>
      <c r="G1523" s="17"/>
      <c r="H1523" s="17"/>
      <c r="I1523" s="17"/>
      <c r="J1523" s="17"/>
      <c r="K1523" s="17"/>
      <c r="L1523" s="17"/>
      <c r="M1523" s="17"/>
      <c r="N1523" s="17"/>
      <c r="O1523" s="17"/>
      <c r="P1523" s="17"/>
      <c r="Q1523" s="17"/>
      <c r="R1523" s="17"/>
      <c r="S1523" s="17"/>
      <c r="T1523" s="17"/>
      <c r="U1523" s="17"/>
      <c r="V1523" s="17"/>
      <c r="W1523" s="17"/>
      <c r="X1523" s="17"/>
      <c r="Y1523" s="17"/>
    </row>
    <row r="1524" spans="2:25">
      <c r="B1524" s="17"/>
      <c r="C1524" s="17"/>
      <c r="D1524" s="17"/>
      <c r="E1524" s="17"/>
      <c r="F1524" s="17"/>
      <c r="G1524" s="17"/>
      <c r="H1524" s="17"/>
      <c r="I1524" s="17"/>
      <c r="J1524" s="17"/>
      <c r="K1524" s="17"/>
      <c r="L1524" s="17"/>
      <c r="M1524" s="17"/>
      <c r="N1524" s="17"/>
      <c r="O1524" s="17"/>
      <c r="P1524" s="17"/>
      <c r="Q1524" s="17"/>
      <c r="R1524" s="17"/>
      <c r="S1524" s="17"/>
      <c r="T1524" s="17"/>
      <c r="U1524" s="17"/>
      <c r="V1524" s="17"/>
      <c r="W1524" s="17"/>
      <c r="X1524" s="17"/>
      <c r="Y1524" s="17"/>
    </row>
    <row r="1525" spans="2:25">
      <c r="B1525" s="17"/>
      <c r="C1525" s="17"/>
      <c r="D1525" s="17"/>
      <c r="E1525" s="17"/>
      <c r="F1525" s="17"/>
      <c r="G1525" s="17"/>
      <c r="H1525" s="17"/>
      <c r="I1525" s="17"/>
      <c r="J1525" s="17"/>
      <c r="K1525" s="17"/>
      <c r="L1525" s="17"/>
      <c r="M1525" s="17"/>
      <c r="N1525" s="17"/>
      <c r="O1525" s="17"/>
      <c r="P1525" s="17"/>
      <c r="Q1525" s="17"/>
      <c r="R1525" s="17"/>
      <c r="S1525" s="17"/>
      <c r="T1525" s="17"/>
      <c r="U1525" s="17"/>
      <c r="V1525" s="17"/>
      <c r="W1525" s="17"/>
      <c r="X1525" s="17"/>
      <c r="Y1525" s="17"/>
    </row>
    <row r="1526" spans="2:25">
      <c r="B1526" s="17"/>
      <c r="C1526" s="17"/>
      <c r="D1526" s="17"/>
      <c r="E1526" s="17"/>
      <c r="F1526" s="17"/>
      <c r="G1526" s="17"/>
      <c r="H1526" s="17"/>
      <c r="I1526" s="17"/>
      <c r="J1526" s="17"/>
      <c r="K1526" s="17"/>
      <c r="L1526" s="17"/>
      <c r="M1526" s="17"/>
      <c r="N1526" s="17"/>
      <c r="O1526" s="17"/>
      <c r="P1526" s="17"/>
      <c r="Q1526" s="17"/>
      <c r="R1526" s="17"/>
      <c r="S1526" s="17"/>
      <c r="T1526" s="17"/>
      <c r="U1526" s="17"/>
      <c r="V1526" s="17"/>
      <c r="W1526" s="17"/>
      <c r="X1526" s="17"/>
      <c r="Y1526" s="17"/>
    </row>
    <row r="1527" spans="2:25">
      <c r="B1527" s="17"/>
      <c r="C1527" s="17"/>
      <c r="D1527" s="17"/>
      <c r="E1527" s="17"/>
      <c r="F1527" s="17"/>
      <c r="G1527" s="17"/>
      <c r="H1527" s="17"/>
      <c r="I1527" s="17"/>
      <c r="J1527" s="17"/>
      <c r="K1527" s="17"/>
      <c r="L1527" s="17"/>
      <c r="M1527" s="17"/>
      <c r="N1527" s="17"/>
      <c r="O1527" s="17"/>
      <c r="P1527" s="17"/>
      <c r="Q1527" s="17"/>
      <c r="R1527" s="17"/>
      <c r="S1527" s="17"/>
      <c r="T1527" s="17"/>
      <c r="U1527" s="17"/>
      <c r="V1527" s="17"/>
      <c r="W1527" s="17"/>
      <c r="X1527" s="17"/>
      <c r="Y1527" s="17"/>
    </row>
    <row r="1528" spans="2:25">
      <c r="B1528" s="17"/>
      <c r="C1528" s="17"/>
      <c r="D1528" s="17"/>
      <c r="E1528" s="17"/>
      <c r="F1528" s="17"/>
      <c r="G1528" s="17"/>
      <c r="H1528" s="17"/>
      <c r="I1528" s="17"/>
      <c r="J1528" s="17"/>
      <c r="K1528" s="17"/>
      <c r="L1528" s="17"/>
      <c r="M1528" s="17"/>
      <c r="N1528" s="17"/>
      <c r="O1528" s="17"/>
      <c r="P1528" s="17"/>
      <c r="Q1528" s="17"/>
      <c r="R1528" s="17"/>
      <c r="S1528" s="17"/>
      <c r="T1528" s="17"/>
      <c r="U1528" s="17"/>
      <c r="V1528" s="17"/>
      <c r="W1528" s="17"/>
      <c r="X1528" s="17"/>
      <c r="Y1528" s="17"/>
    </row>
    <row r="1529" spans="2:25">
      <c r="B1529" s="17"/>
      <c r="C1529" s="17"/>
      <c r="D1529" s="17"/>
      <c r="E1529" s="17"/>
      <c r="F1529" s="17"/>
      <c r="G1529" s="17"/>
      <c r="H1529" s="17"/>
      <c r="I1529" s="17"/>
      <c r="J1529" s="17"/>
      <c r="K1529" s="17"/>
      <c r="L1529" s="17"/>
      <c r="M1529" s="17"/>
      <c r="N1529" s="17"/>
      <c r="O1529" s="17"/>
      <c r="P1529" s="17"/>
      <c r="Q1529" s="17"/>
      <c r="R1529" s="17"/>
      <c r="S1529" s="17"/>
      <c r="T1529" s="17"/>
      <c r="U1529" s="17"/>
      <c r="V1529" s="17"/>
      <c r="W1529" s="17"/>
      <c r="X1529" s="17"/>
      <c r="Y1529" s="17"/>
    </row>
    <row r="1530" spans="2:25">
      <c r="B1530" s="17"/>
      <c r="C1530" s="17"/>
      <c r="D1530" s="17"/>
      <c r="E1530" s="17"/>
      <c r="F1530" s="17"/>
      <c r="G1530" s="17"/>
      <c r="H1530" s="17"/>
      <c r="I1530" s="17"/>
      <c r="J1530" s="17"/>
      <c r="K1530" s="17"/>
      <c r="L1530" s="17"/>
      <c r="M1530" s="17"/>
      <c r="N1530" s="17"/>
      <c r="O1530" s="17"/>
      <c r="P1530" s="17"/>
      <c r="Q1530" s="17"/>
      <c r="R1530" s="17"/>
      <c r="S1530" s="17"/>
      <c r="T1530" s="17"/>
      <c r="U1530" s="17"/>
      <c r="V1530" s="17"/>
      <c r="W1530" s="17"/>
      <c r="X1530" s="17"/>
      <c r="Y1530" s="17"/>
    </row>
    <row r="1531" spans="2:25">
      <c r="B1531" s="17"/>
      <c r="C1531" s="17"/>
      <c r="D1531" s="17"/>
      <c r="E1531" s="17"/>
      <c r="F1531" s="17"/>
      <c r="G1531" s="17"/>
      <c r="H1531" s="17"/>
      <c r="I1531" s="17"/>
      <c r="J1531" s="17"/>
      <c r="K1531" s="17"/>
      <c r="L1531" s="17"/>
      <c r="M1531" s="17"/>
      <c r="N1531" s="17"/>
      <c r="O1531" s="17"/>
      <c r="P1531" s="17"/>
      <c r="Q1531" s="17"/>
      <c r="R1531" s="17"/>
      <c r="S1531" s="17"/>
      <c r="T1531" s="17"/>
      <c r="U1531" s="17"/>
      <c r="V1531" s="17"/>
      <c r="W1531" s="17"/>
      <c r="X1531" s="17"/>
      <c r="Y1531" s="17"/>
    </row>
    <row r="1532" spans="2:25">
      <c r="B1532" s="17"/>
      <c r="C1532" s="17"/>
      <c r="D1532" s="17"/>
      <c r="E1532" s="17"/>
      <c r="F1532" s="17"/>
      <c r="G1532" s="17"/>
      <c r="H1532" s="17"/>
      <c r="I1532" s="17"/>
      <c r="J1532" s="17"/>
      <c r="K1532" s="17"/>
      <c r="L1532" s="17"/>
      <c r="M1532" s="17"/>
      <c r="N1532" s="17"/>
      <c r="O1532" s="17"/>
      <c r="P1532" s="17"/>
      <c r="Q1532" s="17"/>
      <c r="R1532" s="17"/>
      <c r="S1532" s="17"/>
      <c r="T1532" s="17"/>
      <c r="U1532" s="17"/>
      <c r="V1532" s="17"/>
      <c r="W1532" s="17"/>
      <c r="X1532" s="17"/>
      <c r="Y1532" s="17"/>
    </row>
    <row r="1533" spans="2:25">
      <c r="B1533" s="17"/>
      <c r="C1533" s="17"/>
      <c r="D1533" s="17"/>
      <c r="E1533" s="17"/>
      <c r="F1533" s="17"/>
      <c r="G1533" s="17"/>
      <c r="H1533" s="17"/>
      <c r="I1533" s="17"/>
      <c r="J1533" s="17"/>
      <c r="K1533" s="17"/>
      <c r="L1533" s="17"/>
      <c r="M1533" s="17"/>
      <c r="N1533" s="17"/>
      <c r="O1533" s="17"/>
      <c r="P1533" s="17"/>
      <c r="Q1533" s="17"/>
      <c r="R1533" s="17"/>
      <c r="S1533" s="17"/>
      <c r="T1533" s="17"/>
      <c r="U1533" s="17"/>
      <c r="V1533" s="17"/>
      <c r="W1533" s="17"/>
      <c r="X1533" s="17"/>
      <c r="Y1533" s="17"/>
    </row>
    <row r="1534" spans="2:25">
      <c r="B1534" s="17"/>
      <c r="C1534" s="17"/>
      <c r="D1534" s="17"/>
      <c r="E1534" s="17"/>
      <c r="F1534" s="17"/>
      <c r="G1534" s="17"/>
      <c r="H1534" s="17"/>
      <c r="I1534" s="17"/>
      <c r="J1534" s="17"/>
      <c r="K1534" s="17"/>
      <c r="L1534" s="17"/>
      <c r="M1534" s="17"/>
      <c r="N1534" s="17"/>
      <c r="O1534" s="17"/>
      <c r="P1534" s="17"/>
      <c r="Q1534" s="17"/>
      <c r="R1534" s="17"/>
      <c r="S1534" s="17"/>
      <c r="T1534" s="17"/>
      <c r="U1534" s="17"/>
      <c r="V1534" s="17"/>
      <c r="W1534" s="17"/>
      <c r="X1534" s="17"/>
      <c r="Y1534" s="17"/>
    </row>
    <row r="1535" spans="2:25">
      <c r="B1535" s="17"/>
      <c r="C1535" s="17"/>
      <c r="D1535" s="17"/>
      <c r="E1535" s="17"/>
      <c r="F1535" s="17"/>
      <c r="G1535" s="17"/>
      <c r="H1535" s="17"/>
      <c r="I1535" s="17"/>
      <c r="J1535" s="17"/>
      <c r="K1535" s="17"/>
      <c r="L1535" s="17"/>
      <c r="M1535" s="17"/>
      <c r="N1535" s="17"/>
      <c r="O1535" s="17"/>
      <c r="P1535" s="17"/>
      <c r="Q1535" s="17"/>
      <c r="R1535" s="17"/>
      <c r="S1535" s="17"/>
      <c r="T1535" s="17"/>
      <c r="U1535" s="17"/>
      <c r="V1535" s="17"/>
      <c r="W1535" s="17"/>
      <c r="X1535" s="17"/>
      <c r="Y1535" s="17"/>
    </row>
    <row r="1536" spans="2:25">
      <c r="B1536" s="17"/>
      <c r="C1536" s="17"/>
      <c r="D1536" s="17"/>
      <c r="E1536" s="17"/>
      <c r="F1536" s="17"/>
      <c r="G1536" s="17"/>
      <c r="H1536" s="17"/>
      <c r="I1536" s="17"/>
      <c r="J1536" s="17"/>
      <c r="K1536" s="17"/>
      <c r="L1536" s="17"/>
      <c r="M1536" s="17"/>
      <c r="N1536" s="17"/>
      <c r="O1536" s="17"/>
      <c r="P1536" s="17"/>
      <c r="Q1536" s="17"/>
      <c r="R1536" s="17"/>
      <c r="S1536" s="17"/>
      <c r="T1536" s="17"/>
      <c r="U1536" s="17"/>
      <c r="V1536" s="17"/>
      <c r="W1536" s="17"/>
      <c r="X1536" s="17"/>
      <c r="Y1536" s="17"/>
    </row>
    <row r="1537" spans="2:25">
      <c r="B1537" s="17"/>
      <c r="C1537" s="17"/>
      <c r="D1537" s="17"/>
      <c r="E1537" s="17"/>
      <c r="F1537" s="17"/>
      <c r="G1537" s="17"/>
      <c r="H1537" s="17"/>
      <c r="I1537" s="17"/>
      <c r="J1537" s="17"/>
      <c r="K1537" s="17"/>
      <c r="L1537" s="17"/>
      <c r="M1537" s="17"/>
      <c r="N1537" s="17"/>
      <c r="O1537" s="17"/>
      <c r="P1537" s="17"/>
      <c r="Q1537" s="17"/>
      <c r="R1537" s="17"/>
      <c r="S1537" s="17"/>
      <c r="T1537" s="17"/>
      <c r="U1537" s="17"/>
      <c r="V1537" s="17"/>
      <c r="W1537" s="17"/>
      <c r="X1537" s="17"/>
      <c r="Y1537" s="17"/>
    </row>
    <row r="1538" spans="2:25">
      <c r="B1538" s="17"/>
      <c r="C1538" s="17"/>
      <c r="D1538" s="17"/>
      <c r="E1538" s="17"/>
      <c r="F1538" s="17"/>
      <c r="G1538" s="17"/>
      <c r="H1538" s="17"/>
      <c r="I1538" s="17"/>
      <c r="J1538" s="17"/>
      <c r="K1538" s="17"/>
      <c r="L1538" s="17"/>
      <c r="M1538" s="17"/>
      <c r="N1538" s="17"/>
      <c r="O1538" s="17"/>
      <c r="P1538" s="17"/>
      <c r="Q1538" s="17"/>
      <c r="R1538" s="17"/>
      <c r="S1538" s="17"/>
      <c r="T1538" s="17"/>
      <c r="U1538" s="17"/>
      <c r="V1538" s="17"/>
      <c r="W1538" s="17"/>
      <c r="X1538" s="17"/>
      <c r="Y1538" s="17"/>
    </row>
    <row r="1539" spans="2:25">
      <c r="B1539" s="17"/>
      <c r="C1539" s="17"/>
      <c r="D1539" s="17"/>
      <c r="E1539" s="17"/>
      <c r="F1539" s="17"/>
      <c r="G1539" s="17"/>
      <c r="H1539" s="17"/>
      <c r="I1539" s="17"/>
      <c r="J1539" s="17"/>
      <c r="K1539" s="17"/>
      <c r="L1539" s="17"/>
      <c r="M1539" s="17"/>
      <c r="N1539" s="17"/>
      <c r="O1539" s="17"/>
      <c r="P1539" s="17"/>
      <c r="Q1539" s="17"/>
      <c r="R1539" s="17"/>
      <c r="S1539" s="17"/>
      <c r="T1539" s="17"/>
      <c r="U1539" s="17"/>
      <c r="V1539" s="17"/>
      <c r="W1539" s="17"/>
      <c r="X1539" s="17"/>
      <c r="Y1539" s="17"/>
    </row>
    <row r="1540" spans="2:25">
      <c r="B1540" s="17"/>
      <c r="C1540" s="17"/>
      <c r="D1540" s="17"/>
      <c r="E1540" s="17"/>
      <c r="F1540" s="17"/>
      <c r="G1540" s="17"/>
      <c r="H1540" s="17"/>
      <c r="I1540" s="17"/>
      <c r="J1540" s="17"/>
      <c r="K1540" s="17"/>
      <c r="L1540" s="17"/>
      <c r="M1540" s="17"/>
      <c r="N1540" s="17"/>
      <c r="O1540" s="17"/>
      <c r="P1540" s="17"/>
      <c r="Q1540" s="17"/>
      <c r="R1540" s="17"/>
      <c r="S1540" s="17"/>
      <c r="T1540" s="17"/>
      <c r="U1540" s="17"/>
      <c r="V1540" s="17"/>
      <c r="W1540" s="17"/>
      <c r="X1540" s="17"/>
      <c r="Y1540" s="17"/>
    </row>
    <row r="1541" spans="2:25">
      <c r="B1541" s="17"/>
      <c r="C1541" s="17"/>
      <c r="D1541" s="17"/>
      <c r="E1541" s="17"/>
      <c r="F1541" s="17"/>
      <c r="G1541" s="17"/>
      <c r="H1541" s="17"/>
      <c r="I1541" s="17"/>
      <c r="J1541" s="17"/>
      <c r="K1541" s="17"/>
      <c r="L1541" s="17"/>
      <c r="M1541" s="17"/>
      <c r="N1541" s="17"/>
      <c r="O1541" s="17"/>
      <c r="P1541" s="17"/>
      <c r="Q1541" s="17"/>
      <c r="R1541" s="17"/>
      <c r="S1541" s="17"/>
      <c r="T1541" s="17"/>
      <c r="U1541" s="17"/>
      <c r="V1541" s="17"/>
      <c r="W1541" s="17"/>
      <c r="X1541" s="17"/>
      <c r="Y1541" s="17"/>
    </row>
    <row r="1542" spans="2:25">
      <c r="B1542" s="17"/>
      <c r="C1542" s="17"/>
      <c r="D1542" s="17"/>
      <c r="E1542" s="17"/>
      <c r="F1542" s="17"/>
      <c r="G1542" s="17"/>
      <c r="H1542" s="17"/>
      <c r="I1542" s="17"/>
      <c r="J1542" s="17"/>
      <c r="K1542" s="17"/>
      <c r="L1542" s="17"/>
      <c r="M1542" s="17"/>
      <c r="N1542" s="17"/>
      <c r="O1542" s="17"/>
      <c r="P1542" s="17"/>
      <c r="Q1542" s="17"/>
      <c r="R1542" s="17"/>
      <c r="S1542" s="17"/>
      <c r="T1542" s="17"/>
      <c r="U1542" s="17"/>
      <c r="V1542" s="17"/>
      <c r="W1542" s="17"/>
      <c r="X1542" s="17"/>
      <c r="Y1542" s="17"/>
    </row>
    <row r="1543" spans="2:25">
      <c r="B1543" s="17"/>
      <c r="C1543" s="17"/>
      <c r="D1543" s="17"/>
      <c r="E1543" s="17"/>
      <c r="F1543" s="17"/>
      <c r="G1543" s="17"/>
      <c r="H1543" s="17"/>
      <c r="I1543" s="17"/>
      <c r="J1543" s="17"/>
      <c r="K1543" s="17"/>
      <c r="L1543" s="17"/>
      <c r="M1543" s="17"/>
      <c r="N1543" s="17"/>
      <c r="O1543" s="17"/>
      <c r="P1543" s="17"/>
      <c r="Q1543" s="17"/>
      <c r="R1543" s="17"/>
      <c r="S1543" s="17"/>
      <c r="T1543" s="17"/>
      <c r="U1543" s="17"/>
      <c r="V1543" s="17"/>
      <c r="W1543" s="17"/>
      <c r="X1543" s="17"/>
      <c r="Y1543" s="17"/>
    </row>
    <row r="1544" spans="2:25">
      <c r="B1544" s="17"/>
      <c r="C1544" s="17"/>
      <c r="D1544" s="17"/>
      <c r="E1544" s="17"/>
      <c r="F1544" s="17"/>
      <c r="G1544" s="17"/>
      <c r="H1544" s="17"/>
      <c r="I1544" s="17"/>
      <c r="J1544" s="17"/>
      <c r="K1544" s="17"/>
      <c r="L1544" s="17"/>
      <c r="M1544" s="17"/>
      <c r="N1544" s="17"/>
      <c r="O1544" s="17"/>
      <c r="P1544" s="17"/>
      <c r="Q1544" s="17"/>
      <c r="R1544" s="17"/>
      <c r="S1544" s="17"/>
      <c r="T1544" s="17"/>
      <c r="U1544" s="17"/>
      <c r="V1544" s="17"/>
      <c r="W1544" s="17"/>
      <c r="X1544" s="17"/>
      <c r="Y1544" s="17"/>
    </row>
    <row r="1545" spans="2:25">
      <c r="B1545" s="17"/>
      <c r="C1545" s="17"/>
      <c r="D1545" s="17"/>
      <c r="E1545" s="17"/>
      <c r="F1545" s="17"/>
      <c r="G1545" s="17"/>
      <c r="H1545" s="17"/>
      <c r="I1545" s="17"/>
      <c r="J1545" s="17"/>
      <c r="K1545" s="17"/>
      <c r="L1545" s="17"/>
      <c r="M1545" s="17"/>
      <c r="N1545" s="17"/>
      <c r="O1545" s="17"/>
      <c r="P1545" s="17"/>
      <c r="Q1545" s="17"/>
      <c r="R1545" s="17"/>
      <c r="S1545" s="17"/>
      <c r="T1545" s="17"/>
      <c r="U1545" s="17"/>
      <c r="V1545" s="17"/>
      <c r="W1545" s="17"/>
      <c r="X1545" s="17"/>
      <c r="Y1545" s="17"/>
    </row>
    <row r="1546" spans="2:25">
      <c r="B1546" s="17"/>
      <c r="C1546" s="17"/>
      <c r="D1546" s="17"/>
      <c r="E1546" s="17"/>
      <c r="F1546" s="17"/>
      <c r="G1546" s="17"/>
      <c r="H1546" s="17"/>
      <c r="I1546" s="17"/>
      <c r="J1546" s="17"/>
      <c r="K1546" s="17"/>
      <c r="L1546" s="17"/>
      <c r="M1546" s="17"/>
      <c r="N1546" s="17"/>
      <c r="O1546" s="17"/>
      <c r="P1546" s="17"/>
      <c r="Q1546" s="17"/>
      <c r="R1546" s="17"/>
      <c r="S1546" s="17"/>
      <c r="T1546" s="17"/>
      <c r="U1546" s="17"/>
      <c r="V1546" s="17"/>
      <c r="W1546" s="17"/>
      <c r="X1546" s="17"/>
      <c r="Y1546" s="17"/>
    </row>
    <row r="1547" spans="2:25">
      <c r="B1547" s="17"/>
      <c r="C1547" s="17"/>
      <c r="D1547" s="17"/>
      <c r="E1547" s="17"/>
      <c r="F1547" s="17"/>
      <c r="G1547" s="17"/>
      <c r="H1547" s="17"/>
      <c r="I1547" s="17"/>
      <c r="J1547" s="17"/>
      <c r="K1547" s="17"/>
      <c r="L1547" s="17"/>
      <c r="M1547" s="17"/>
      <c r="N1547" s="17"/>
      <c r="O1547" s="17"/>
      <c r="P1547" s="17"/>
      <c r="Q1547" s="17"/>
      <c r="R1547" s="17"/>
      <c r="S1547" s="17"/>
      <c r="T1547" s="17"/>
      <c r="U1547" s="17"/>
      <c r="V1547" s="17"/>
      <c r="W1547" s="17"/>
      <c r="X1547" s="17"/>
      <c r="Y1547" s="17"/>
    </row>
    <row r="1548" spans="2:25">
      <c r="B1548" s="17"/>
      <c r="C1548" s="17"/>
      <c r="D1548" s="17"/>
      <c r="E1548" s="17"/>
      <c r="F1548" s="17"/>
      <c r="G1548" s="17"/>
      <c r="H1548" s="17"/>
      <c r="I1548" s="17"/>
      <c r="J1548" s="17"/>
      <c r="K1548" s="17"/>
      <c r="L1548" s="17"/>
      <c r="M1548" s="17"/>
      <c r="N1548" s="17"/>
      <c r="O1548" s="17"/>
      <c r="P1548" s="17"/>
      <c r="Q1548" s="17"/>
      <c r="R1548" s="17"/>
      <c r="S1548" s="17"/>
      <c r="T1548" s="17"/>
      <c r="U1548" s="17"/>
      <c r="V1548" s="17"/>
      <c r="W1548" s="17"/>
      <c r="X1548" s="17"/>
      <c r="Y1548" s="17"/>
    </row>
    <row r="1549" spans="2:25">
      <c r="B1549" s="17"/>
      <c r="C1549" s="17"/>
      <c r="D1549" s="17"/>
      <c r="E1549" s="17"/>
      <c r="F1549" s="17"/>
      <c r="G1549" s="17"/>
      <c r="H1549" s="17"/>
      <c r="I1549" s="17"/>
      <c r="J1549" s="17"/>
      <c r="K1549" s="17"/>
      <c r="L1549" s="17"/>
      <c r="M1549" s="17"/>
      <c r="N1549" s="17"/>
      <c r="O1549" s="17"/>
      <c r="P1549" s="17"/>
      <c r="Q1549" s="17"/>
      <c r="R1549" s="17"/>
      <c r="S1549" s="17"/>
      <c r="T1549" s="17"/>
      <c r="U1549" s="17"/>
      <c r="V1549" s="17"/>
      <c r="W1549" s="17"/>
      <c r="X1549" s="17"/>
      <c r="Y1549" s="17"/>
    </row>
    <row r="1550" spans="2:25">
      <c r="B1550" s="17"/>
      <c r="C1550" s="17"/>
      <c r="D1550" s="17"/>
      <c r="E1550" s="17"/>
      <c r="F1550" s="17"/>
      <c r="G1550" s="17"/>
      <c r="H1550" s="17"/>
      <c r="I1550" s="17"/>
      <c r="J1550" s="17"/>
      <c r="K1550" s="17"/>
      <c r="L1550" s="17"/>
      <c r="M1550" s="17"/>
      <c r="N1550" s="17"/>
      <c r="O1550" s="17"/>
      <c r="P1550" s="17"/>
      <c r="Q1550" s="17"/>
      <c r="R1550" s="17"/>
      <c r="S1550" s="17"/>
      <c r="T1550" s="17"/>
      <c r="U1550" s="17"/>
      <c r="V1550" s="17"/>
      <c r="W1550" s="17"/>
      <c r="X1550" s="17"/>
      <c r="Y1550" s="17"/>
    </row>
    <row r="1551" spans="2:25">
      <c r="B1551" s="17"/>
      <c r="C1551" s="17"/>
      <c r="D1551" s="17"/>
      <c r="E1551" s="17"/>
      <c r="F1551" s="17"/>
      <c r="G1551" s="17"/>
      <c r="H1551" s="17"/>
      <c r="I1551" s="17"/>
      <c r="J1551" s="17"/>
      <c r="K1551" s="17"/>
      <c r="L1551" s="17"/>
      <c r="M1551" s="17"/>
      <c r="N1551" s="17"/>
      <c r="O1551" s="17"/>
      <c r="P1551" s="17"/>
      <c r="Q1551" s="17"/>
      <c r="R1551" s="17"/>
      <c r="S1551" s="17"/>
      <c r="T1551" s="17"/>
      <c r="U1551" s="17"/>
      <c r="V1551" s="17"/>
      <c r="W1551" s="17"/>
      <c r="X1551" s="17"/>
      <c r="Y1551" s="17"/>
    </row>
    <row r="1552" spans="2:25">
      <c r="B1552" s="17"/>
      <c r="C1552" s="17"/>
      <c r="D1552" s="17"/>
      <c r="E1552" s="17"/>
      <c r="F1552" s="17"/>
      <c r="G1552" s="17"/>
      <c r="H1552" s="17"/>
      <c r="I1552" s="17"/>
      <c r="J1552" s="17"/>
      <c r="K1552" s="17"/>
      <c r="L1552" s="17"/>
      <c r="M1552" s="17"/>
      <c r="N1552" s="17"/>
      <c r="O1552" s="17"/>
      <c r="P1552" s="17"/>
      <c r="Q1552" s="17"/>
      <c r="R1552" s="17"/>
      <c r="S1552" s="17"/>
      <c r="T1552" s="17"/>
      <c r="U1552" s="17"/>
      <c r="V1552" s="17"/>
      <c r="W1552" s="17"/>
      <c r="X1552" s="17"/>
      <c r="Y1552" s="17"/>
    </row>
    <row r="1553" spans="2:25">
      <c r="B1553" s="17"/>
      <c r="C1553" s="17"/>
      <c r="D1553" s="17"/>
      <c r="E1553" s="17"/>
      <c r="F1553" s="17"/>
      <c r="G1553" s="17"/>
      <c r="H1553" s="17"/>
      <c r="I1553" s="17"/>
      <c r="J1553" s="17"/>
      <c r="K1553" s="17"/>
      <c r="L1553" s="17"/>
      <c r="M1553" s="17"/>
      <c r="N1553" s="17"/>
      <c r="O1553" s="17"/>
      <c r="P1553" s="17"/>
      <c r="Q1553" s="17"/>
      <c r="R1553" s="17"/>
      <c r="S1553" s="17"/>
      <c r="T1553" s="17"/>
      <c r="U1553" s="17"/>
      <c r="V1553" s="17"/>
      <c r="W1553" s="17"/>
      <c r="X1553" s="17"/>
      <c r="Y1553" s="17"/>
    </row>
    <row r="1554" spans="2:25">
      <c r="B1554" s="17"/>
      <c r="C1554" s="17"/>
      <c r="D1554" s="17"/>
      <c r="E1554" s="17"/>
      <c r="F1554" s="17"/>
      <c r="G1554" s="17"/>
      <c r="H1554" s="17"/>
      <c r="I1554" s="17"/>
      <c r="J1554" s="17"/>
      <c r="K1554" s="17"/>
      <c r="L1554" s="17"/>
      <c r="M1554" s="17"/>
      <c r="N1554" s="17"/>
      <c r="O1554" s="17"/>
      <c r="P1554" s="17"/>
      <c r="Q1554" s="17"/>
      <c r="R1554" s="17"/>
      <c r="S1554" s="17"/>
      <c r="T1554" s="17"/>
      <c r="U1554" s="17"/>
      <c r="V1554" s="17"/>
      <c r="W1554" s="17"/>
      <c r="X1554" s="17"/>
      <c r="Y1554" s="17"/>
    </row>
    <row r="1555" spans="2:25">
      <c r="B1555" s="17"/>
      <c r="C1555" s="17"/>
      <c r="D1555" s="17"/>
      <c r="E1555" s="17"/>
      <c r="F1555" s="17"/>
      <c r="G1555" s="17"/>
      <c r="H1555" s="17"/>
      <c r="I1555" s="17"/>
      <c r="J1555" s="17"/>
      <c r="K1555" s="17"/>
      <c r="L1555" s="17"/>
      <c r="M1555" s="17"/>
      <c r="N1555" s="17"/>
      <c r="O1555" s="17"/>
      <c r="P1555" s="17"/>
      <c r="Q1555" s="17"/>
      <c r="R1555" s="17"/>
      <c r="S1555" s="17"/>
      <c r="T1555" s="17"/>
      <c r="U1555" s="17"/>
      <c r="V1555" s="17"/>
      <c r="W1555" s="17"/>
      <c r="X1555" s="17"/>
      <c r="Y1555" s="17"/>
    </row>
    <row r="1556" spans="2:25">
      <c r="B1556" s="17"/>
      <c r="C1556" s="17"/>
      <c r="D1556" s="17"/>
      <c r="E1556" s="17"/>
      <c r="F1556" s="17"/>
      <c r="G1556" s="17"/>
      <c r="H1556" s="17"/>
      <c r="I1556" s="17"/>
      <c r="J1556" s="17"/>
      <c r="K1556" s="17"/>
      <c r="L1556" s="17"/>
      <c r="M1556" s="17"/>
      <c r="N1556" s="17"/>
      <c r="O1556" s="17"/>
      <c r="P1556" s="17"/>
      <c r="Q1556" s="17"/>
      <c r="R1556" s="17"/>
      <c r="S1556" s="17"/>
      <c r="T1556" s="17"/>
      <c r="U1556" s="17"/>
      <c r="V1556" s="17"/>
      <c r="W1556" s="17"/>
      <c r="X1556" s="17"/>
      <c r="Y1556" s="17"/>
    </row>
    <row r="1557" spans="2:25">
      <c r="B1557" s="17"/>
      <c r="C1557" s="17"/>
      <c r="D1557" s="17"/>
      <c r="E1557" s="17"/>
      <c r="F1557" s="17"/>
      <c r="G1557" s="17"/>
      <c r="H1557" s="17"/>
      <c r="I1557" s="17"/>
      <c r="J1557" s="17"/>
      <c r="K1557" s="17"/>
      <c r="L1557" s="17"/>
      <c r="M1557" s="17"/>
      <c r="N1557" s="17"/>
      <c r="O1557" s="17"/>
      <c r="P1557" s="17"/>
      <c r="Q1557" s="17"/>
      <c r="R1557" s="17"/>
      <c r="S1557" s="17"/>
      <c r="T1557" s="17"/>
      <c r="U1557" s="17"/>
      <c r="V1557" s="17"/>
      <c r="W1557" s="17"/>
      <c r="X1557" s="17"/>
      <c r="Y1557" s="17"/>
    </row>
    <row r="1558" spans="2:25">
      <c r="B1558" s="17"/>
      <c r="C1558" s="17"/>
      <c r="D1558" s="17"/>
      <c r="E1558" s="17"/>
      <c r="F1558" s="17"/>
      <c r="G1558" s="17"/>
      <c r="H1558" s="17"/>
      <c r="I1558" s="17"/>
      <c r="J1558" s="17"/>
      <c r="K1558" s="17"/>
      <c r="L1558" s="17"/>
      <c r="M1558" s="17"/>
      <c r="N1558" s="17"/>
      <c r="O1558" s="17"/>
      <c r="P1558" s="17"/>
      <c r="Q1558" s="17"/>
      <c r="R1558" s="17"/>
      <c r="S1558" s="17"/>
      <c r="T1558" s="17"/>
      <c r="U1558" s="17"/>
      <c r="V1558" s="17"/>
      <c r="W1558" s="17"/>
      <c r="X1558" s="17"/>
      <c r="Y1558" s="17"/>
    </row>
    <row r="1559" spans="2:25">
      <c r="B1559" s="17"/>
      <c r="C1559" s="17"/>
      <c r="D1559" s="17"/>
      <c r="E1559" s="17"/>
      <c r="F1559" s="17"/>
      <c r="G1559" s="17"/>
      <c r="H1559" s="17"/>
      <c r="I1559" s="17"/>
      <c r="J1559" s="17"/>
      <c r="K1559" s="17"/>
      <c r="L1559" s="17"/>
      <c r="M1559" s="17"/>
      <c r="N1559" s="17"/>
      <c r="O1559" s="17"/>
      <c r="P1559" s="17"/>
      <c r="Q1559" s="17"/>
      <c r="R1559" s="17"/>
      <c r="S1559" s="17"/>
      <c r="T1559" s="17"/>
      <c r="U1559" s="17"/>
      <c r="V1559" s="17"/>
      <c r="W1559" s="17"/>
      <c r="X1559" s="17"/>
      <c r="Y1559" s="17"/>
    </row>
    <row r="1560" spans="2:25">
      <c r="B1560" s="17"/>
      <c r="C1560" s="17"/>
      <c r="D1560" s="17"/>
      <c r="E1560" s="17"/>
      <c r="F1560" s="17"/>
      <c r="G1560" s="17"/>
      <c r="H1560" s="17"/>
      <c r="I1560" s="17"/>
      <c r="J1560" s="17"/>
      <c r="K1560" s="17"/>
      <c r="L1560" s="17"/>
      <c r="M1560" s="17"/>
      <c r="N1560" s="17"/>
      <c r="O1560" s="17"/>
      <c r="P1560" s="17"/>
      <c r="Q1560" s="17"/>
      <c r="R1560" s="17"/>
      <c r="S1560" s="17"/>
      <c r="T1560" s="17"/>
      <c r="U1560" s="17"/>
      <c r="V1560" s="17"/>
      <c r="W1560" s="17"/>
      <c r="X1560" s="17"/>
      <c r="Y1560" s="17"/>
    </row>
    <row r="1561" spans="2:25">
      <c r="B1561" s="17"/>
      <c r="C1561" s="17"/>
      <c r="D1561" s="17"/>
      <c r="E1561" s="17"/>
      <c r="F1561" s="17"/>
      <c r="G1561" s="17"/>
      <c r="H1561" s="17"/>
      <c r="I1561" s="17"/>
      <c r="J1561" s="17"/>
      <c r="K1561" s="17"/>
      <c r="L1561" s="17"/>
      <c r="M1561" s="17"/>
      <c r="N1561" s="17"/>
      <c r="O1561" s="17"/>
      <c r="P1561" s="17"/>
      <c r="Q1561" s="17"/>
      <c r="R1561" s="17"/>
      <c r="S1561" s="17"/>
      <c r="T1561" s="17"/>
      <c r="U1561" s="17"/>
      <c r="V1561" s="17"/>
      <c r="W1561" s="17"/>
      <c r="X1561" s="17"/>
      <c r="Y1561" s="17"/>
    </row>
    <row r="1562" spans="2:25">
      <c r="B1562" s="17"/>
      <c r="C1562" s="17"/>
      <c r="D1562" s="17"/>
      <c r="E1562" s="17"/>
      <c r="F1562" s="17"/>
      <c r="G1562" s="17"/>
      <c r="H1562" s="17"/>
      <c r="I1562" s="17"/>
      <c r="J1562" s="17"/>
      <c r="K1562" s="17"/>
      <c r="L1562" s="17"/>
      <c r="M1562" s="17"/>
      <c r="N1562" s="17"/>
      <c r="O1562" s="17"/>
      <c r="P1562" s="17"/>
      <c r="Q1562" s="17"/>
      <c r="R1562" s="17"/>
      <c r="S1562" s="17"/>
      <c r="T1562" s="17"/>
      <c r="U1562" s="17"/>
      <c r="V1562" s="17"/>
      <c r="W1562" s="17"/>
      <c r="X1562" s="17"/>
      <c r="Y1562" s="17"/>
    </row>
    <row r="1563" spans="2:25">
      <c r="B1563" s="17"/>
      <c r="C1563" s="17"/>
      <c r="D1563" s="17"/>
      <c r="E1563" s="17"/>
      <c r="F1563" s="17"/>
      <c r="G1563" s="17"/>
      <c r="H1563" s="17"/>
      <c r="I1563" s="17"/>
      <c r="J1563" s="17"/>
      <c r="K1563" s="17"/>
      <c r="L1563" s="17"/>
      <c r="M1563" s="17"/>
      <c r="N1563" s="17"/>
      <c r="O1563" s="17"/>
      <c r="P1563" s="17"/>
      <c r="Q1563" s="17"/>
      <c r="R1563" s="17"/>
      <c r="S1563" s="17"/>
      <c r="T1563" s="17"/>
      <c r="U1563" s="17"/>
      <c r="V1563" s="17"/>
      <c r="W1563" s="17"/>
      <c r="X1563" s="17"/>
      <c r="Y1563" s="17"/>
    </row>
    <row r="1564" spans="2:25">
      <c r="B1564" s="17"/>
      <c r="C1564" s="17"/>
      <c r="D1564" s="17"/>
      <c r="E1564" s="17"/>
      <c r="F1564" s="17"/>
      <c r="G1564" s="17"/>
      <c r="H1564" s="17"/>
      <c r="I1564" s="17"/>
      <c r="J1564" s="17"/>
      <c r="K1564" s="17"/>
      <c r="L1564" s="17"/>
      <c r="M1564" s="17"/>
      <c r="N1564" s="17"/>
      <c r="O1564" s="17"/>
      <c r="P1564" s="17"/>
      <c r="Q1564" s="17"/>
      <c r="R1564" s="17"/>
      <c r="S1564" s="17"/>
      <c r="T1564" s="17"/>
      <c r="U1564" s="17"/>
      <c r="V1564" s="17"/>
      <c r="W1564" s="17"/>
      <c r="X1564" s="17"/>
      <c r="Y1564" s="17"/>
    </row>
    <row r="1565" spans="2:25">
      <c r="B1565" s="17"/>
      <c r="C1565" s="17"/>
      <c r="D1565" s="17"/>
      <c r="E1565" s="17"/>
      <c r="F1565" s="17"/>
      <c r="G1565" s="17"/>
      <c r="H1565" s="17"/>
      <c r="I1565" s="17"/>
      <c r="J1565" s="17"/>
      <c r="K1565" s="17"/>
      <c r="L1565" s="17"/>
      <c r="M1565" s="17"/>
      <c r="N1565" s="17"/>
      <c r="O1565" s="17"/>
      <c r="P1565" s="17"/>
      <c r="Q1565" s="17"/>
      <c r="R1565" s="17"/>
      <c r="S1565" s="17"/>
      <c r="T1565" s="17"/>
      <c r="U1565" s="17"/>
      <c r="V1565" s="17"/>
      <c r="W1565" s="17"/>
      <c r="X1565" s="17"/>
      <c r="Y1565" s="17"/>
    </row>
    <row r="1566" spans="2:25">
      <c r="B1566" s="17"/>
      <c r="C1566" s="17"/>
      <c r="D1566" s="17"/>
      <c r="E1566" s="17"/>
      <c r="F1566" s="17"/>
      <c r="G1566" s="17"/>
      <c r="H1566" s="17"/>
      <c r="I1566" s="17"/>
      <c r="J1566" s="17"/>
      <c r="K1566" s="17"/>
      <c r="L1566" s="17"/>
      <c r="M1566" s="17"/>
      <c r="N1566" s="17"/>
      <c r="O1566" s="17"/>
      <c r="P1566" s="17"/>
      <c r="Q1566" s="17"/>
      <c r="R1566" s="17"/>
      <c r="S1566" s="17"/>
      <c r="T1566" s="17"/>
      <c r="U1566" s="17"/>
      <c r="V1566" s="17"/>
      <c r="W1566" s="17"/>
      <c r="X1566" s="17"/>
      <c r="Y1566" s="17"/>
    </row>
    <row r="1567" spans="2:25">
      <c r="B1567" s="17"/>
      <c r="C1567" s="17"/>
      <c r="D1567" s="17"/>
      <c r="E1567" s="17"/>
      <c r="F1567" s="17"/>
      <c r="G1567" s="17"/>
      <c r="H1567" s="17"/>
      <c r="I1567" s="17"/>
      <c r="J1567" s="17"/>
      <c r="K1567" s="17"/>
      <c r="L1567" s="17"/>
      <c r="M1567" s="17"/>
      <c r="N1567" s="17"/>
      <c r="O1567" s="17"/>
      <c r="P1567" s="17"/>
      <c r="Q1567" s="17"/>
      <c r="R1567" s="17"/>
      <c r="S1567" s="17"/>
      <c r="T1567" s="17"/>
      <c r="U1567" s="17"/>
      <c r="V1567" s="17"/>
      <c r="W1567" s="17"/>
      <c r="X1567" s="17"/>
      <c r="Y1567" s="17"/>
    </row>
    <row r="1568" spans="2:25">
      <c r="B1568" s="17"/>
      <c r="C1568" s="17"/>
      <c r="D1568" s="17"/>
      <c r="E1568" s="17"/>
      <c r="F1568" s="17"/>
      <c r="G1568" s="17"/>
      <c r="H1568" s="17"/>
      <c r="I1568" s="17"/>
      <c r="J1568" s="17"/>
      <c r="K1568" s="17"/>
      <c r="L1568" s="17"/>
      <c r="M1568" s="17"/>
      <c r="N1568" s="17"/>
      <c r="O1568" s="17"/>
      <c r="P1568" s="17"/>
      <c r="Q1568" s="17"/>
      <c r="R1568" s="17"/>
      <c r="S1568" s="17"/>
      <c r="T1568" s="17"/>
      <c r="U1568" s="17"/>
      <c r="V1568" s="17"/>
      <c r="W1568" s="17"/>
      <c r="X1568" s="17"/>
      <c r="Y1568" s="17"/>
    </row>
    <row r="1569" spans="2:25">
      <c r="B1569" s="17"/>
      <c r="C1569" s="17"/>
      <c r="D1569" s="17"/>
      <c r="E1569" s="17"/>
      <c r="F1569" s="17"/>
      <c r="G1569" s="17"/>
      <c r="H1569" s="17"/>
      <c r="I1569" s="17"/>
      <c r="J1569" s="17"/>
      <c r="K1569" s="17"/>
      <c r="L1569" s="17"/>
      <c r="M1569" s="17"/>
      <c r="N1569" s="17"/>
      <c r="O1569" s="17"/>
      <c r="P1569" s="17"/>
      <c r="Q1569" s="17"/>
      <c r="R1569" s="17"/>
      <c r="S1569" s="17"/>
      <c r="T1569" s="17"/>
      <c r="U1569" s="17"/>
      <c r="V1569" s="17"/>
      <c r="W1569" s="17"/>
      <c r="X1569" s="17"/>
      <c r="Y1569" s="17"/>
    </row>
    <row r="1570" spans="2:25">
      <c r="B1570" s="17"/>
      <c r="C1570" s="17"/>
      <c r="D1570" s="17"/>
      <c r="E1570" s="17"/>
      <c r="F1570" s="17"/>
      <c r="G1570" s="17"/>
      <c r="H1570" s="17"/>
      <c r="I1570" s="17"/>
      <c r="J1570" s="17"/>
      <c r="K1570" s="17"/>
      <c r="L1570" s="17"/>
      <c r="M1570" s="17"/>
      <c r="N1570" s="17"/>
      <c r="O1570" s="17"/>
      <c r="P1570" s="17"/>
      <c r="Q1570" s="17"/>
      <c r="R1570" s="17"/>
      <c r="S1570" s="17"/>
      <c r="T1570" s="17"/>
      <c r="U1570" s="17"/>
      <c r="V1570" s="17"/>
      <c r="W1570" s="17"/>
      <c r="X1570" s="17"/>
      <c r="Y1570" s="17"/>
    </row>
    <row r="1571" spans="2:25">
      <c r="B1571" s="17"/>
      <c r="C1571" s="17"/>
      <c r="D1571" s="17"/>
      <c r="E1571" s="17"/>
      <c r="F1571" s="17"/>
      <c r="G1571" s="17"/>
      <c r="H1571" s="17"/>
      <c r="I1571" s="17"/>
      <c r="J1571" s="17"/>
      <c r="K1571" s="17"/>
      <c r="L1571" s="17"/>
      <c r="M1571" s="17"/>
      <c r="N1571" s="17"/>
      <c r="O1571" s="17"/>
      <c r="P1571" s="17"/>
      <c r="Q1571" s="17"/>
      <c r="R1571" s="17"/>
      <c r="S1571" s="17"/>
      <c r="T1571" s="17"/>
      <c r="U1571" s="17"/>
      <c r="V1571" s="17"/>
      <c r="W1571" s="17"/>
      <c r="X1571" s="17"/>
      <c r="Y1571" s="17"/>
    </row>
    <row r="1572" spans="2:25">
      <c r="B1572" s="17"/>
      <c r="C1572" s="17"/>
      <c r="D1572" s="17"/>
      <c r="E1572" s="17"/>
      <c r="F1572" s="17"/>
      <c r="G1572" s="17"/>
      <c r="H1572" s="17"/>
      <c r="I1572" s="17"/>
      <c r="J1572" s="17"/>
      <c r="K1572" s="17"/>
      <c r="L1572" s="17"/>
      <c r="M1572" s="17"/>
      <c r="N1572" s="17"/>
      <c r="O1572" s="17"/>
      <c r="P1572" s="17"/>
      <c r="Q1572" s="17"/>
      <c r="R1572" s="17"/>
      <c r="S1572" s="17"/>
      <c r="T1572" s="17"/>
      <c r="U1572" s="17"/>
      <c r="V1572" s="17"/>
      <c r="W1572" s="17"/>
      <c r="X1572" s="17"/>
      <c r="Y1572" s="17"/>
    </row>
    <row r="1573" spans="2:25">
      <c r="B1573" s="17"/>
      <c r="C1573" s="17"/>
      <c r="D1573" s="17"/>
      <c r="E1573" s="17"/>
      <c r="F1573" s="17"/>
      <c r="G1573" s="17"/>
      <c r="H1573" s="17"/>
      <c r="I1573" s="17"/>
      <c r="J1573" s="17"/>
      <c r="K1573" s="17"/>
      <c r="L1573" s="17"/>
      <c r="M1573" s="17"/>
      <c r="N1573" s="17"/>
      <c r="O1573" s="17"/>
      <c r="P1573" s="17"/>
      <c r="Q1573" s="17"/>
      <c r="R1573" s="17"/>
      <c r="S1573" s="17"/>
      <c r="T1573" s="17"/>
      <c r="U1573" s="17"/>
      <c r="V1573" s="17"/>
      <c r="W1573" s="17"/>
      <c r="X1573" s="17"/>
      <c r="Y1573" s="17"/>
    </row>
    <row r="1574" spans="2:25">
      <c r="B1574" s="17"/>
      <c r="C1574" s="17"/>
      <c r="D1574" s="17"/>
      <c r="E1574" s="17"/>
      <c r="F1574" s="17"/>
      <c r="G1574" s="17"/>
      <c r="H1574" s="17"/>
      <c r="I1574" s="17"/>
      <c r="J1574" s="17"/>
      <c r="K1574" s="17"/>
      <c r="L1574" s="17"/>
      <c r="M1574" s="17"/>
      <c r="N1574" s="17"/>
      <c r="O1574" s="17"/>
      <c r="P1574" s="17"/>
      <c r="Q1574" s="17"/>
      <c r="R1574" s="17"/>
      <c r="S1574" s="17"/>
      <c r="T1574" s="17"/>
      <c r="U1574" s="17"/>
      <c r="V1574" s="17"/>
      <c r="W1574" s="17"/>
      <c r="X1574" s="17"/>
      <c r="Y1574" s="17"/>
    </row>
    <row r="1575" spans="2:25">
      <c r="B1575" s="17"/>
      <c r="C1575" s="17"/>
      <c r="D1575" s="17"/>
      <c r="E1575" s="17"/>
      <c r="F1575" s="17"/>
      <c r="G1575" s="17"/>
      <c r="H1575" s="17"/>
      <c r="I1575" s="17"/>
      <c r="J1575" s="17"/>
      <c r="K1575" s="17"/>
      <c r="L1575" s="17"/>
      <c r="M1575" s="17"/>
      <c r="N1575" s="17"/>
      <c r="O1575" s="17"/>
      <c r="P1575" s="17"/>
      <c r="Q1575" s="17"/>
      <c r="R1575" s="17"/>
      <c r="S1575" s="17"/>
      <c r="T1575" s="17"/>
      <c r="U1575" s="17"/>
      <c r="V1575" s="17"/>
      <c r="W1575" s="17"/>
      <c r="X1575" s="17"/>
      <c r="Y1575" s="17"/>
    </row>
    <row r="1576" spans="2:25">
      <c r="B1576" s="17"/>
      <c r="C1576" s="17"/>
      <c r="D1576" s="17"/>
      <c r="E1576" s="17"/>
      <c r="F1576" s="17"/>
      <c r="G1576" s="17"/>
      <c r="H1576" s="17"/>
      <c r="I1576" s="17"/>
      <c r="J1576" s="17"/>
      <c r="K1576" s="17"/>
      <c r="L1576" s="17"/>
      <c r="M1576" s="17"/>
      <c r="N1576" s="17"/>
      <c r="O1576" s="17"/>
      <c r="P1576" s="17"/>
      <c r="Q1576" s="17"/>
      <c r="R1576" s="17"/>
      <c r="S1576" s="17"/>
      <c r="T1576" s="17"/>
      <c r="U1576" s="17"/>
      <c r="V1576" s="17"/>
      <c r="W1576" s="17"/>
      <c r="X1576" s="17"/>
      <c r="Y1576" s="17"/>
    </row>
    <row r="1577" spans="2:25">
      <c r="B1577" s="17"/>
      <c r="C1577" s="17"/>
      <c r="D1577" s="17"/>
      <c r="E1577" s="17"/>
      <c r="F1577" s="17"/>
      <c r="G1577" s="17"/>
      <c r="H1577" s="17"/>
      <c r="I1577" s="17"/>
      <c r="J1577" s="17"/>
      <c r="K1577" s="17"/>
      <c r="L1577" s="17"/>
      <c r="M1577" s="17"/>
      <c r="N1577" s="17"/>
      <c r="O1577" s="17"/>
      <c r="P1577" s="17"/>
      <c r="Q1577" s="17"/>
      <c r="R1577" s="17"/>
      <c r="S1577" s="17"/>
      <c r="T1577" s="17"/>
      <c r="U1577" s="17"/>
      <c r="V1577" s="17"/>
      <c r="W1577" s="17"/>
      <c r="X1577" s="17"/>
      <c r="Y1577" s="17"/>
    </row>
    <row r="1578" spans="2:25">
      <c r="B1578" s="17"/>
      <c r="C1578" s="17"/>
      <c r="D1578" s="17"/>
      <c r="E1578" s="17"/>
      <c r="F1578" s="17"/>
      <c r="G1578" s="17"/>
      <c r="H1578" s="17"/>
      <c r="I1578" s="17"/>
      <c r="J1578" s="17"/>
      <c r="K1578" s="17"/>
      <c r="L1578" s="17"/>
      <c r="M1578" s="17"/>
      <c r="N1578" s="17"/>
      <c r="O1578" s="17"/>
      <c r="P1578" s="17"/>
      <c r="Q1578" s="17"/>
      <c r="R1578" s="17"/>
      <c r="S1578" s="17"/>
      <c r="T1578" s="17"/>
      <c r="U1578" s="17"/>
      <c r="V1578" s="17"/>
      <c r="W1578" s="17"/>
      <c r="X1578" s="17"/>
      <c r="Y1578" s="17"/>
    </row>
    <row r="1579" spans="2:25">
      <c r="B1579" s="17"/>
      <c r="C1579" s="17"/>
      <c r="D1579" s="17"/>
      <c r="E1579" s="17"/>
      <c r="F1579" s="17"/>
      <c r="G1579" s="17"/>
      <c r="H1579" s="17"/>
      <c r="I1579" s="17"/>
      <c r="J1579" s="17"/>
      <c r="K1579" s="17"/>
      <c r="L1579" s="17"/>
      <c r="M1579" s="17"/>
      <c r="N1579" s="17"/>
      <c r="O1579" s="17"/>
      <c r="P1579" s="17"/>
      <c r="Q1579" s="17"/>
      <c r="R1579" s="17"/>
      <c r="S1579" s="17"/>
      <c r="T1579" s="17"/>
      <c r="U1579" s="17"/>
      <c r="V1579" s="17"/>
      <c r="W1579" s="17"/>
      <c r="X1579" s="17"/>
      <c r="Y1579" s="17"/>
    </row>
    <row r="1580" spans="2:25">
      <c r="B1580" s="17"/>
      <c r="C1580" s="17"/>
      <c r="D1580" s="17"/>
      <c r="E1580" s="17"/>
      <c r="F1580" s="17"/>
      <c r="G1580" s="17"/>
      <c r="H1580" s="17"/>
      <c r="I1580" s="17"/>
      <c r="J1580" s="17"/>
      <c r="K1580" s="17"/>
      <c r="L1580" s="17"/>
      <c r="M1580" s="17"/>
      <c r="N1580" s="17"/>
      <c r="O1580" s="17"/>
      <c r="P1580" s="17"/>
      <c r="Q1580" s="17"/>
      <c r="R1580" s="17"/>
      <c r="S1580" s="17"/>
      <c r="T1580" s="17"/>
      <c r="U1580" s="17"/>
      <c r="V1580" s="17"/>
      <c r="W1580" s="17"/>
      <c r="X1580" s="17"/>
      <c r="Y1580" s="17"/>
    </row>
    <row r="1581" spans="2:25">
      <c r="B1581" s="17"/>
      <c r="C1581" s="17"/>
      <c r="D1581" s="17"/>
      <c r="E1581" s="17"/>
      <c r="F1581" s="17"/>
      <c r="G1581" s="17"/>
      <c r="H1581" s="17"/>
      <c r="I1581" s="17"/>
      <c r="J1581" s="17"/>
      <c r="K1581" s="17"/>
      <c r="L1581" s="17"/>
      <c r="M1581" s="17"/>
      <c r="N1581" s="17"/>
      <c r="O1581" s="17"/>
      <c r="P1581" s="17"/>
      <c r="Q1581" s="17"/>
      <c r="R1581" s="17"/>
      <c r="S1581" s="17"/>
      <c r="T1581" s="17"/>
      <c r="U1581" s="17"/>
      <c r="V1581" s="17"/>
      <c r="W1581" s="17"/>
      <c r="X1581" s="17"/>
      <c r="Y1581" s="17"/>
    </row>
    <row r="1582" spans="2:25">
      <c r="B1582" s="17"/>
      <c r="C1582" s="17"/>
      <c r="D1582" s="17"/>
      <c r="E1582" s="17"/>
      <c r="F1582" s="17"/>
      <c r="G1582" s="17"/>
      <c r="H1582" s="17"/>
      <c r="I1582" s="17"/>
      <c r="J1582" s="17"/>
      <c r="K1582" s="17"/>
      <c r="L1582" s="17"/>
      <c r="M1582" s="17"/>
      <c r="N1582" s="17"/>
      <c r="O1582" s="17"/>
      <c r="P1582" s="17"/>
      <c r="Q1582" s="17"/>
      <c r="R1582" s="17"/>
      <c r="S1582" s="17"/>
      <c r="T1582" s="17"/>
      <c r="U1582" s="17"/>
      <c r="V1582" s="17"/>
      <c r="W1582" s="17"/>
      <c r="X1582" s="17"/>
      <c r="Y1582" s="17"/>
    </row>
    <row r="1583" spans="2:25">
      <c r="B1583" s="17"/>
      <c r="C1583" s="17"/>
      <c r="D1583" s="17"/>
      <c r="E1583" s="17"/>
      <c r="F1583" s="17"/>
      <c r="G1583" s="17"/>
      <c r="H1583" s="17"/>
      <c r="I1583" s="17"/>
      <c r="J1583" s="17"/>
      <c r="K1583" s="17"/>
      <c r="L1583" s="17"/>
      <c r="M1583" s="17"/>
      <c r="N1583" s="17"/>
      <c r="O1583" s="17"/>
      <c r="P1583" s="17"/>
      <c r="Q1583" s="17"/>
      <c r="R1583" s="17"/>
      <c r="S1583" s="17"/>
      <c r="T1583" s="17"/>
      <c r="U1583" s="17"/>
      <c r="V1583" s="17"/>
      <c r="W1583" s="17"/>
      <c r="X1583" s="17"/>
      <c r="Y1583" s="17"/>
    </row>
    <row r="1584" spans="2:25">
      <c r="B1584" s="17"/>
      <c r="C1584" s="17"/>
      <c r="D1584" s="17"/>
      <c r="E1584" s="17"/>
      <c r="F1584" s="17"/>
      <c r="G1584" s="17"/>
      <c r="H1584" s="17"/>
      <c r="I1584" s="17"/>
      <c r="J1584" s="17"/>
      <c r="K1584" s="17"/>
      <c r="L1584" s="17"/>
      <c r="M1584" s="17"/>
      <c r="N1584" s="17"/>
      <c r="O1584" s="17"/>
      <c r="P1584" s="17"/>
      <c r="Q1584" s="17"/>
      <c r="R1584" s="17"/>
      <c r="S1584" s="17"/>
      <c r="T1584" s="17"/>
      <c r="U1584" s="17"/>
      <c r="V1584" s="17"/>
      <c r="W1584" s="17"/>
      <c r="X1584" s="17"/>
      <c r="Y1584" s="17"/>
    </row>
    <row r="1585" spans="2:25">
      <c r="B1585" s="17"/>
      <c r="C1585" s="17"/>
      <c r="D1585" s="17"/>
      <c r="E1585" s="17"/>
      <c r="F1585" s="17"/>
      <c r="G1585" s="17"/>
      <c r="H1585" s="17"/>
      <c r="I1585" s="17"/>
      <c r="J1585" s="17"/>
      <c r="K1585" s="17"/>
      <c r="L1585" s="17"/>
      <c r="M1585" s="17"/>
      <c r="N1585" s="17"/>
      <c r="O1585" s="17"/>
      <c r="P1585" s="17"/>
      <c r="Q1585" s="17"/>
      <c r="R1585" s="17"/>
      <c r="S1585" s="17"/>
      <c r="T1585" s="17"/>
      <c r="U1585" s="17"/>
      <c r="V1585" s="17"/>
      <c r="W1585" s="17"/>
      <c r="X1585" s="17"/>
      <c r="Y1585" s="17"/>
    </row>
    <row r="1586" spans="2:25">
      <c r="B1586" s="17"/>
      <c r="C1586" s="17"/>
      <c r="D1586" s="17"/>
      <c r="E1586" s="17"/>
      <c r="F1586" s="17"/>
      <c r="G1586" s="17"/>
      <c r="H1586" s="17"/>
      <c r="I1586" s="17"/>
      <c r="J1586" s="17"/>
      <c r="K1586" s="17"/>
      <c r="L1586" s="17"/>
      <c r="M1586" s="17"/>
      <c r="N1586" s="17"/>
      <c r="O1586" s="17"/>
      <c r="P1586" s="17"/>
      <c r="Q1586" s="17"/>
      <c r="R1586" s="17"/>
      <c r="S1586" s="17"/>
      <c r="T1586" s="17"/>
      <c r="U1586" s="17"/>
      <c r="V1586" s="17"/>
      <c r="W1586" s="17"/>
      <c r="X1586" s="17"/>
      <c r="Y1586" s="17"/>
    </row>
    <row r="1587" spans="2:25">
      <c r="B1587" s="17"/>
      <c r="C1587" s="17"/>
      <c r="D1587" s="17"/>
      <c r="E1587" s="17"/>
      <c r="F1587" s="17"/>
      <c r="G1587" s="17"/>
      <c r="H1587" s="17"/>
      <c r="I1587" s="17"/>
      <c r="J1587" s="17"/>
      <c r="K1587" s="17"/>
      <c r="L1587" s="17"/>
      <c r="M1587" s="17"/>
      <c r="N1587" s="17"/>
      <c r="O1587" s="17"/>
      <c r="P1587" s="17"/>
      <c r="Q1587" s="17"/>
      <c r="R1587" s="17"/>
      <c r="S1587" s="17"/>
      <c r="T1587" s="17"/>
      <c r="U1587" s="17"/>
      <c r="V1587" s="17"/>
      <c r="W1587" s="17"/>
      <c r="X1587" s="17"/>
      <c r="Y1587" s="17"/>
    </row>
    <row r="1588" spans="2:25">
      <c r="B1588" s="17"/>
      <c r="C1588" s="17"/>
      <c r="D1588" s="17"/>
      <c r="E1588" s="17"/>
      <c r="F1588" s="17"/>
      <c r="G1588" s="17"/>
      <c r="H1588" s="17"/>
      <c r="I1588" s="17"/>
      <c r="J1588" s="17"/>
      <c r="K1588" s="17"/>
      <c r="L1588" s="17"/>
      <c r="M1588" s="17"/>
      <c r="N1588" s="17"/>
      <c r="O1588" s="17"/>
      <c r="P1588" s="17"/>
      <c r="Q1588" s="17"/>
      <c r="R1588" s="17"/>
      <c r="S1588" s="17"/>
      <c r="T1588" s="17"/>
      <c r="U1588" s="17"/>
      <c r="V1588" s="17"/>
      <c r="W1588" s="17"/>
      <c r="X1588" s="17"/>
      <c r="Y1588" s="17"/>
    </row>
    <row r="1589" spans="2:25">
      <c r="B1589" s="17"/>
      <c r="C1589" s="17"/>
      <c r="D1589" s="17"/>
      <c r="E1589" s="17"/>
      <c r="F1589" s="17"/>
      <c r="G1589" s="17"/>
      <c r="H1589" s="17"/>
      <c r="I1589" s="17"/>
      <c r="J1589" s="17"/>
      <c r="K1589" s="17"/>
      <c r="L1589" s="17"/>
      <c r="M1589" s="17"/>
      <c r="N1589" s="17"/>
      <c r="O1589" s="17"/>
      <c r="P1589" s="17"/>
      <c r="Q1589" s="17"/>
      <c r="R1589" s="17"/>
      <c r="S1589" s="17"/>
      <c r="T1589" s="17"/>
      <c r="U1589" s="17"/>
      <c r="V1589" s="17"/>
      <c r="W1589" s="17"/>
      <c r="X1589" s="17"/>
      <c r="Y1589" s="17"/>
    </row>
    <row r="1590" spans="2:25">
      <c r="B1590" s="17"/>
      <c r="C1590" s="17"/>
      <c r="D1590" s="17"/>
      <c r="E1590" s="17"/>
      <c r="F1590" s="17"/>
      <c r="G1590" s="17"/>
      <c r="H1590" s="17"/>
      <c r="I1590" s="17"/>
      <c r="J1590" s="17"/>
      <c r="K1590" s="17"/>
      <c r="L1590" s="17"/>
      <c r="M1590" s="17"/>
      <c r="N1590" s="17"/>
      <c r="O1590" s="17"/>
      <c r="P1590" s="17"/>
      <c r="Q1590" s="17"/>
      <c r="R1590" s="17"/>
      <c r="S1590" s="17"/>
      <c r="T1590" s="17"/>
      <c r="U1590" s="17"/>
      <c r="V1590" s="17"/>
      <c r="W1590" s="17"/>
      <c r="X1590" s="17"/>
      <c r="Y1590" s="17"/>
    </row>
    <row r="1591" spans="2:25">
      <c r="B1591" s="17"/>
      <c r="C1591" s="17"/>
      <c r="D1591" s="17"/>
      <c r="E1591" s="17"/>
      <c r="F1591" s="17"/>
      <c r="G1591" s="17"/>
      <c r="H1591" s="17"/>
      <c r="I1591" s="17"/>
      <c r="J1591" s="17"/>
      <c r="K1591" s="17"/>
      <c r="L1591" s="17"/>
      <c r="M1591" s="17"/>
      <c r="N1591" s="17"/>
      <c r="O1591" s="17"/>
      <c r="P1591" s="17"/>
      <c r="Q1591" s="17"/>
      <c r="R1591" s="17"/>
      <c r="S1591" s="17"/>
      <c r="T1591" s="17"/>
      <c r="U1591" s="17"/>
      <c r="V1591" s="17"/>
      <c r="W1591" s="17"/>
      <c r="X1591" s="17"/>
      <c r="Y1591" s="17"/>
    </row>
    <row r="1592" spans="2:25">
      <c r="B1592" s="17"/>
      <c r="C1592" s="17"/>
      <c r="D1592" s="17"/>
      <c r="E1592" s="17"/>
      <c r="F1592" s="17"/>
      <c r="G1592" s="17"/>
      <c r="H1592" s="17"/>
      <c r="I1592" s="17"/>
      <c r="J1592" s="17"/>
      <c r="K1592" s="17"/>
      <c r="L1592" s="17"/>
      <c r="M1592" s="17"/>
      <c r="N1592" s="17"/>
      <c r="O1592" s="17"/>
      <c r="P1592" s="17"/>
      <c r="Q1592" s="17"/>
      <c r="R1592" s="17"/>
      <c r="S1592" s="17"/>
      <c r="T1592" s="17"/>
      <c r="U1592" s="17"/>
      <c r="V1592" s="17"/>
      <c r="W1592" s="17"/>
      <c r="X1592" s="17"/>
      <c r="Y1592" s="17"/>
    </row>
    <row r="1593" spans="2:25">
      <c r="B1593" s="17"/>
      <c r="C1593" s="17"/>
      <c r="D1593" s="17"/>
      <c r="E1593" s="17"/>
      <c r="F1593" s="17"/>
      <c r="G1593" s="17"/>
      <c r="H1593" s="17"/>
      <c r="I1593" s="17"/>
      <c r="J1593" s="17"/>
      <c r="K1593" s="17"/>
      <c r="L1593" s="17"/>
      <c r="M1593" s="17"/>
      <c r="N1593" s="17"/>
      <c r="O1593" s="17"/>
      <c r="P1593" s="17"/>
      <c r="Q1593" s="17"/>
      <c r="R1593" s="17"/>
      <c r="S1593" s="17"/>
      <c r="T1593" s="17"/>
      <c r="U1593" s="17"/>
      <c r="V1593" s="17"/>
      <c r="W1593" s="17"/>
      <c r="X1593" s="17"/>
      <c r="Y1593" s="17"/>
    </row>
    <row r="1594" spans="2:25">
      <c r="B1594" s="17"/>
      <c r="C1594" s="17"/>
      <c r="D1594" s="17"/>
      <c r="E1594" s="17"/>
      <c r="F1594" s="17"/>
      <c r="G1594" s="17"/>
      <c r="H1594" s="17"/>
      <c r="I1594" s="17"/>
      <c r="J1594" s="17"/>
      <c r="K1594" s="17"/>
      <c r="L1594" s="17"/>
      <c r="M1594" s="17"/>
      <c r="N1594" s="17"/>
      <c r="O1594" s="17"/>
      <c r="P1594" s="17"/>
      <c r="Q1594" s="17"/>
      <c r="R1594" s="17"/>
      <c r="S1594" s="17"/>
      <c r="T1594" s="17"/>
      <c r="U1594" s="17"/>
      <c r="V1594" s="17"/>
      <c r="W1594" s="17"/>
      <c r="X1594" s="17"/>
      <c r="Y1594" s="17"/>
    </row>
    <row r="1595" spans="2:25">
      <c r="B1595" s="17"/>
      <c r="C1595" s="17"/>
      <c r="D1595" s="17"/>
      <c r="E1595" s="17"/>
      <c r="F1595" s="17"/>
      <c r="G1595" s="17"/>
      <c r="H1595" s="17"/>
      <c r="I1595" s="17"/>
      <c r="J1595" s="17"/>
      <c r="K1595" s="17"/>
      <c r="L1595" s="17"/>
      <c r="M1595" s="17"/>
      <c r="N1595" s="17"/>
      <c r="O1595" s="17"/>
      <c r="P1595" s="17"/>
      <c r="Q1595" s="17"/>
      <c r="R1595" s="17"/>
      <c r="S1595" s="17"/>
      <c r="T1595" s="17"/>
      <c r="U1595" s="17"/>
      <c r="V1595" s="17"/>
      <c r="W1595" s="17"/>
      <c r="X1595" s="17"/>
      <c r="Y1595" s="17"/>
    </row>
    <row r="1596" spans="2:25">
      <c r="B1596" s="17"/>
      <c r="C1596" s="17"/>
      <c r="D1596" s="17"/>
      <c r="E1596" s="17"/>
      <c r="F1596" s="17"/>
      <c r="G1596" s="17"/>
      <c r="H1596" s="17"/>
      <c r="I1596" s="17"/>
      <c r="J1596" s="17"/>
      <c r="K1596" s="17"/>
      <c r="L1596" s="17"/>
      <c r="M1596" s="17"/>
      <c r="N1596" s="17"/>
      <c r="O1596" s="17"/>
      <c r="P1596" s="17"/>
      <c r="Q1596" s="17"/>
      <c r="R1596" s="17"/>
      <c r="S1596" s="17"/>
      <c r="T1596" s="17"/>
      <c r="U1596" s="17"/>
      <c r="V1596" s="17"/>
      <c r="W1596" s="17"/>
      <c r="X1596" s="17"/>
      <c r="Y1596" s="17"/>
    </row>
    <row r="1597" spans="2:25">
      <c r="B1597" s="17"/>
      <c r="C1597" s="17"/>
      <c r="D1597" s="17"/>
      <c r="E1597" s="17"/>
      <c r="F1597" s="17"/>
      <c r="G1597" s="17"/>
      <c r="H1597" s="17"/>
      <c r="I1597" s="17"/>
      <c r="J1597" s="17"/>
      <c r="K1597" s="17"/>
      <c r="L1597" s="17"/>
      <c r="M1597" s="17"/>
      <c r="N1597" s="17"/>
      <c r="O1597" s="17"/>
      <c r="P1597" s="17"/>
      <c r="Q1597" s="17"/>
      <c r="R1597" s="17"/>
      <c r="S1597" s="17"/>
      <c r="T1597" s="17"/>
      <c r="U1597" s="17"/>
      <c r="V1597" s="17"/>
      <c r="W1597" s="17"/>
      <c r="X1597" s="17"/>
      <c r="Y1597" s="17"/>
    </row>
    <row r="1598" spans="2:25">
      <c r="B1598" s="17"/>
      <c r="C1598" s="17"/>
      <c r="D1598" s="17"/>
      <c r="E1598" s="17"/>
      <c r="F1598" s="17"/>
      <c r="G1598" s="17"/>
      <c r="H1598" s="17"/>
      <c r="I1598" s="17"/>
      <c r="J1598" s="17"/>
      <c r="K1598" s="17"/>
      <c r="L1598" s="17"/>
      <c r="M1598" s="17"/>
      <c r="N1598" s="17"/>
      <c r="O1598" s="17"/>
      <c r="P1598" s="17"/>
      <c r="Q1598" s="17"/>
      <c r="R1598" s="17"/>
      <c r="S1598" s="17"/>
      <c r="T1598" s="17"/>
      <c r="U1598" s="17"/>
      <c r="V1598" s="17"/>
      <c r="W1598" s="17"/>
      <c r="X1598" s="17"/>
      <c r="Y1598" s="17"/>
    </row>
    <row r="1599" spans="2:25">
      <c r="B1599" s="17"/>
      <c r="C1599" s="17"/>
      <c r="D1599" s="17"/>
      <c r="E1599" s="17"/>
      <c r="F1599" s="17"/>
      <c r="G1599" s="17"/>
      <c r="H1599" s="17"/>
      <c r="I1599" s="17"/>
      <c r="J1599" s="17"/>
      <c r="K1599" s="17"/>
      <c r="L1599" s="17"/>
      <c r="M1599" s="17"/>
      <c r="N1599" s="17"/>
      <c r="O1599" s="17"/>
      <c r="P1599" s="17"/>
      <c r="Q1599" s="17"/>
      <c r="R1599" s="17"/>
      <c r="S1599" s="17"/>
      <c r="T1599" s="17"/>
      <c r="U1599" s="17"/>
      <c r="V1599" s="17"/>
      <c r="W1599" s="17"/>
      <c r="X1599" s="17"/>
      <c r="Y1599" s="17"/>
    </row>
    <row r="1600" spans="2:25">
      <c r="B1600" s="17"/>
      <c r="C1600" s="17"/>
      <c r="D1600" s="17"/>
      <c r="E1600" s="17"/>
      <c r="F1600" s="17"/>
      <c r="G1600" s="17"/>
      <c r="H1600" s="17"/>
      <c r="I1600" s="17"/>
      <c r="J1600" s="17"/>
      <c r="K1600" s="17"/>
      <c r="L1600" s="17"/>
      <c r="M1600" s="17"/>
      <c r="N1600" s="17"/>
      <c r="O1600" s="17"/>
      <c r="P1600" s="17"/>
      <c r="Q1600" s="17"/>
      <c r="R1600" s="17"/>
      <c r="S1600" s="17"/>
      <c r="T1600" s="17"/>
      <c r="U1600" s="17"/>
      <c r="V1600" s="17"/>
      <c r="W1600" s="17"/>
      <c r="X1600" s="17"/>
      <c r="Y1600" s="17"/>
    </row>
    <row r="1601" spans="2:25">
      <c r="B1601" s="17"/>
      <c r="C1601" s="17"/>
      <c r="D1601" s="17"/>
      <c r="E1601" s="17"/>
      <c r="F1601" s="17"/>
      <c r="G1601" s="17"/>
      <c r="H1601" s="17"/>
      <c r="I1601" s="17"/>
      <c r="J1601" s="17"/>
      <c r="K1601" s="17"/>
      <c r="L1601" s="17"/>
      <c r="M1601" s="17"/>
      <c r="N1601" s="17"/>
      <c r="O1601" s="17"/>
      <c r="P1601" s="17"/>
      <c r="Q1601" s="17"/>
      <c r="R1601" s="17"/>
      <c r="S1601" s="17"/>
      <c r="T1601" s="17"/>
      <c r="U1601" s="17"/>
      <c r="V1601" s="17"/>
      <c r="W1601" s="17"/>
      <c r="X1601" s="17"/>
      <c r="Y1601" s="17"/>
    </row>
    <row r="1602" spans="2:25">
      <c r="B1602" s="17"/>
      <c r="C1602" s="17"/>
      <c r="D1602" s="17"/>
      <c r="E1602" s="17"/>
      <c r="F1602" s="17"/>
      <c r="G1602" s="17"/>
      <c r="H1602" s="17"/>
      <c r="I1602" s="17"/>
      <c r="J1602" s="17"/>
      <c r="K1602" s="17"/>
      <c r="L1602" s="17"/>
      <c r="M1602" s="17"/>
      <c r="N1602" s="17"/>
      <c r="O1602" s="17"/>
      <c r="P1602" s="17"/>
      <c r="Q1602" s="17"/>
      <c r="R1602" s="17"/>
      <c r="S1602" s="17"/>
      <c r="T1602" s="17"/>
      <c r="U1602" s="17"/>
      <c r="V1602" s="17"/>
      <c r="W1602" s="17"/>
      <c r="X1602" s="17"/>
      <c r="Y1602" s="17"/>
    </row>
    <row r="1603" spans="2:25">
      <c r="B1603" s="17"/>
      <c r="C1603" s="17"/>
      <c r="D1603" s="17"/>
      <c r="E1603" s="17"/>
      <c r="F1603" s="17"/>
      <c r="G1603" s="17"/>
      <c r="H1603" s="17"/>
      <c r="I1603" s="17"/>
      <c r="J1603" s="17"/>
      <c r="K1603" s="17"/>
      <c r="L1603" s="17"/>
      <c r="M1603" s="17"/>
      <c r="N1603" s="17"/>
      <c r="O1603" s="17"/>
      <c r="P1603" s="17"/>
      <c r="Q1603" s="17"/>
      <c r="R1603" s="17"/>
      <c r="S1603" s="17"/>
      <c r="T1603" s="17"/>
      <c r="U1603" s="17"/>
      <c r="V1603" s="17"/>
      <c r="W1603" s="17"/>
      <c r="X1603" s="17"/>
      <c r="Y1603" s="17"/>
    </row>
    <row r="1604" spans="2:25">
      <c r="B1604" s="17"/>
      <c r="C1604" s="17"/>
      <c r="D1604" s="17"/>
      <c r="E1604" s="17"/>
      <c r="F1604" s="17"/>
      <c r="G1604" s="17"/>
      <c r="H1604" s="17"/>
      <c r="I1604" s="17"/>
      <c r="J1604" s="17"/>
      <c r="K1604" s="17"/>
      <c r="L1604" s="17"/>
      <c r="M1604" s="17"/>
      <c r="N1604" s="17"/>
      <c r="O1604" s="17"/>
      <c r="P1604" s="17"/>
      <c r="Q1604" s="17"/>
      <c r="R1604" s="17"/>
      <c r="S1604" s="17"/>
      <c r="T1604" s="17"/>
      <c r="U1604" s="17"/>
      <c r="V1604" s="17"/>
      <c r="W1604" s="17"/>
      <c r="X1604" s="17"/>
      <c r="Y1604" s="17"/>
    </row>
    <row r="1605" spans="2:25">
      <c r="B1605" s="17"/>
      <c r="C1605" s="17"/>
      <c r="D1605" s="17"/>
      <c r="E1605" s="17"/>
      <c r="F1605" s="17"/>
      <c r="G1605" s="17"/>
      <c r="H1605" s="17"/>
      <c r="I1605" s="17"/>
      <c r="J1605" s="17"/>
      <c r="K1605" s="17"/>
      <c r="L1605" s="17"/>
      <c r="M1605" s="17"/>
      <c r="N1605" s="17"/>
      <c r="O1605" s="17"/>
      <c r="P1605" s="17"/>
      <c r="Q1605" s="17"/>
      <c r="R1605" s="17"/>
      <c r="S1605" s="17"/>
      <c r="T1605" s="17"/>
      <c r="U1605" s="17"/>
      <c r="V1605" s="17"/>
      <c r="W1605" s="17"/>
      <c r="X1605" s="17"/>
      <c r="Y1605" s="17"/>
    </row>
    <row r="1606" spans="2:25">
      <c r="B1606" s="17"/>
      <c r="C1606" s="17"/>
      <c r="D1606" s="17"/>
      <c r="E1606" s="17"/>
      <c r="F1606" s="17"/>
      <c r="G1606" s="17"/>
      <c r="H1606" s="17"/>
      <c r="I1606" s="17"/>
      <c r="J1606" s="17"/>
      <c r="K1606" s="17"/>
      <c r="L1606" s="17"/>
      <c r="M1606" s="17"/>
      <c r="N1606" s="17"/>
      <c r="O1606" s="17"/>
      <c r="P1606" s="17"/>
      <c r="Q1606" s="17"/>
      <c r="R1606" s="17"/>
      <c r="S1606" s="17"/>
      <c r="T1606" s="17"/>
      <c r="U1606" s="17"/>
      <c r="V1606" s="17"/>
      <c r="W1606" s="17"/>
      <c r="X1606" s="17"/>
      <c r="Y1606" s="17"/>
    </row>
    <row r="1607" spans="2:25">
      <c r="B1607" s="17"/>
      <c r="C1607" s="17"/>
      <c r="D1607" s="17"/>
      <c r="E1607" s="17"/>
      <c r="F1607" s="17"/>
      <c r="G1607" s="17"/>
      <c r="H1607" s="17"/>
      <c r="I1607" s="17"/>
      <c r="J1607" s="17"/>
      <c r="K1607" s="17"/>
      <c r="L1607" s="17"/>
      <c r="M1607" s="17"/>
      <c r="N1607" s="17"/>
      <c r="O1607" s="17"/>
      <c r="P1607" s="17"/>
      <c r="Q1607" s="17"/>
      <c r="R1607" s="17"/>
      <c r="S1607" s="17"/>
      <c r="T1607" s="17"/>
      <c r="U1607" s="17"/>
      <c r="V1607" s="17"/>
      <c r="W1607" s="17"/>
      <c r="X1607" s="17"/>
      <c r="Y1607" s="17"/>
    </row>
    <row r="1608" spans="2:25">
      <c r="B1608" s="17"/>
      <c r="C1608" s="17"/>
      <c r="D1608" s="17"/>
      <c r="E1608" s="17"/>
      <c r="F1608" s="17"/>
      <c r="G1608" s="17"/>
      <c r="H1608" s="17"/>
      <c r="I1608" s="17"/>
      <c r="J1608" s="17"/>
      <c r="K1608" s="17"/>
      <c r="L1608" s="17"/>
      <c r="M1608" s="17"/>
      <c r="N1608" s="17"/>
      <c r="O1608" s="17"/>
      <c r="P1608" s="17"/>
      <c r="Q1608" s="17"/>
      <c r="R1608" s="17"/>
      <c r="S1608" s="17"/>
      <c r="T1608" s="17"/>
      <c r="U1608" s="17"/>
      <c r="V1608" s="17"/>
      <c r="W1608" s="17"/>
      <c r="X1608" s="17"/>
      <c r="Y1608" s="17"/>
    </row>
    <row r="1609" spans="2:25">
      <c r="B1609" s="17"/>
      <c r="C1609" s="17"/>
      <c r="D1609" s="17"/>
      <c r="E1609" s="17"/>
      <c r="F1609" s="17"/>
      <c r="G1609" s="17"/>
      <c r="H1609" s="17"/>
      <c r="I1609" s="17"/>
      <c r="J1609" s="17"/>
      <c r="K1609" s="17"/>
      <c r="L1609" s="17"/>
      <c r="M1609" s="17"/>
      <c r="N1609" s="17"/>
      <c r="O1609" s="17"/>
      <c r="P1609" s="17"/>
      <c r="Q1609" s="17"/>
      <c r="R1609" s="17"/>
      <c r="S1609" s="17"/>
      <c r="T1609" s="17"/>
      <c r="U1609" s="17"/>
      <c r="V1609" s="17"/>
      <c r="W1609" s="17"/>
      <c r="X1609" s="17"/>
      <c r="Y1609" s="17"/>
    </row>
    <row r="1610" spans="2:25">
      <c r="B1610" s="17"/>
      <c r="C1610" s="17"/>
      <c r="D1610" s="17"/>
      <c r="E1610" s="17"/>
      <c r="F1610" s="17"/>
      <c r="G1610" s="17"/>
      <c r="H1610" s="17"/>
      <c r="I1610" s="17"/>
      <c r="J1610" s="17"/>
      <c r="K1610" s="17"/>
      <c r="L1610" s="17"/>
      <c r="M1610" s="17"/>
      <c r="N1610" s="17"/>
      <c r="O1610" s="17"/>
      <c r="P1610" s="17"/>
      <c r="Q1610" s="17"/>
      <c r="R1610" s="17"/>
      <c r="S1610" s="17"/>
      <c r="T1610" s="17"/>
      <c r="U1610" s="17"/>
      <c r="V1610" s="17"/>
      <c r="W1610" s="17"/>
      <c r="X1610" s="17"/>
      <c r="Y1610" s="17"/>
    </row>
    <row r="1611" spans="2:25">
      <c r="B1611" s="17"/>
      <c r="C1611" s="17"/>
      <c r="D1611" s="17"/>
      <c r="E1611" s="17"/>
      <c r="F1611" s="17"/>
      <c r="G1611" s="17"/>
      <c r="H1611" s="17"/>
      <c r="I1611" s="17"/>
      <c r="J1611" s="17"/>
      <c r="K1611" s="17"/>
      <c r="L1611" s="17"/>
      <c r="M1611" s="17"/>
      <c r="N1611" s="17"/>
      <c r="O1611" s="17"/>
      <c r="P1611" s="17"/>
      <c r="Q1611" s="17"/>
      <c r="R1611" s="17"/>
      <c r="S1611" s="17"/>
      <c r="T1611" s="17"/>
      <c r="U1611" s="17"/>
      <c r="V1611" s="17"/>
      <c r="W1611" s="17"/>
      <c r="X1611" s="17"/>
      <c r="Y1611" s="17"/>
    </row>
    <row r="1612" spans="2:25">
      <c r="B1612" s="17"/>
      <c r="C1612" s="17"/>
      <c r="D1612" s="17"/>
      <c r="E1612" s="17"/>
      <c r="F1612" s="17"/>
      <c r="G1612" s="17"/>
      <c r="H1612" s="17"/>
      <c r="I1612" s="17"/>
      <c r="J1612" s="17"/>
      <c r="K1612" s="17"/>
      <c r="L1612" s="17"/>
      <c r="M1612" s="17"/>
      <c r="N1612" s="17"/>
      <c r="O1612" s="17"/>
      <c r="P1612" s="17"/>
      <c r="Q1612" s="17"/>
      <c r="R1612" s="17"/>
      <c r="S1612" s="17"/>
      <c r="T1612" s="17"/>
      <c r="U1612" s="17"/>
      <c r="V1612" s="17"/>
      <c r="W1612" s="17"/>
      <c r="X1612" s="17"/>
      <c r="Y1612" s="17"/>
    </row>
    <row r="1613" spans="2:25">
      <c r="B1613" s="17"/>
      <c r="C1613" s="17"/>
      <c r="D1613" s="17"/>
      <c r="E1613" s="17"/>
      <c r="F1613" s="17"/>
      <c r="G1613" s="17"/>
      <c r="H1613" s="17"/>
      <c r="I1613" s="17"/>
      <c r="J1613" s="17"/>
      <c r="K1613" s="17"/>
      <c r="L1613" s="17"/>
      <c r="M1613" s="17"/>
      <c r="N1613" s="17"/>
      <c r="O1613" s="17"/>
      <c r="P1613" s="17"/>
      <c r="Q1613" s="17"/>
      <c r="R1613" s="17"/>
      <c r="S1613" s="17"/>
      <c r="T1613" s="17"/>
      <c r="U1613" s="17"/>
      <c r="V1613" s="17"/>
      <c r="W1613" s="17"/>
      <c r="X1613" s="17"/>
      <c r="Y1613" s="17"/>
    </row>
    <row r="1614" spans="2:25">
      <c r="B1614" s="17"/>
      <c r="C1614" s="17"/>
      <c r="D1614" s="17"/>
      <c r="E1614" s="17"/>
      <c r="F1614" s="17"/>
      <c r="G1614" s="17"/>
      <c r="H1614" s="17"/>
      <c r="I1614" s="17"/>
      <c r="J1614" s="17"/>
      <c r="K1614" s="17"/>
      <c r="L1614" s="17"/>
      <c r="M1614" s="17"/>
      <c r="N1614" s="17"/>
      <c r="O1614" s="17"/>
      <c r="P1614" s="17"/>
      <c r="Q1614" s="17"/>
      <c r="R1614" s="17"/>
      <c r="S1614" s="17"/>
      <c r="T1614" s="17"/>
      <c r="U1614" s="17"/>
      <c r="V1614" s="17"/>
      <c r="W1614" s="17"/>
      <c r="X1614" s="17"/>
      <c r="Y1614" s="17"/>
    </row>
    <row r="1615" spans="2:25">
      <c r="B1615" s="17"/>
      <c r="C1615" s="17"/>
      <c r="D1615" s="17"/>
      <c r="E1615" s="17"/>
      <c r="F1615" s="17"/>
      <c r="G1615" s="17"/>
      <c r="H1615" s="17"/>
      <c r="I1615" s="17"/>
      <c r="J1615" s="17"/>
      <c r="K1615" s="17"/>
      <c r="L1615" s="17"/>
      <c r="M1615" s="17"/>
      <c r="N1615" s="17"/>
      <c r="O1615" s="17"/>
      <c r="P1615" s="17"/>
      <c r="Q1615" s="17"/>
      <c r="R1615" s="17"/>
      <c r="S1615" s="17"/>
      <c r="T1615" s="17"/>
      <c r="U1615" s="17"/>
      <c r="V1615" s="17"/>
      <c r="W1615" s="17"/>
      <c r="X1615" s="17"/>
      <c r="Y1615" s="17"/>
    </row>
    <row r="1616" spans="2:25">
      <c r="B1616" s="17"/>
      <c r="C1616" s="17"/>
      <c r="D1616" s="17"/>
      <c r="E1616" s="17"/>
      <c r="F1616" s="17"/>
      <c r="G1616" s="17"/>
      <c r="H1616" s="17"/>
      <c r="I1616" s="17"/>
      <c r="J1616" s="17"/>
      <c r="K1616" s="17"/>
      <c r="L1616" s="17"/>
      <c r="M1616" s="17"/>
      <c r="N1616" s="17"/>
      <c r="O1616" s="17"/>
      <c r="P1616" s="17"/>
      <c r="Q1616" s="17"/>
      <c r="R1616" s="17"/>
      <c r="S1616" s="17"/>
      <c r="T1616" s="17"/>
      <c r="U1616" s="17"/>
      <c r="V1616" s="17"/>
      <c r="W1616" s="17"/>
      <c r="X1616" s="17"/>
      <c r="Y1616" s="17"/>
    </row>
    <row r="1617" spans="2:25">
      <c r="B1617" s="17"/>
      <c r="C1617" s="17"/>
      <c r="D1617" s="17"/>
      <c r="E1617" s="17"/>
      <c r="F1617" s="17"/>
      <c r="G1617" s="17"/>
      <c r="H1617" s="17"/>
      <c r="I1617" s="17"/>
      <c r="J1617" s="17"/>
      <c r="K1617" s="17"/>
      <c r="L1617" s="17"/>
      <c r="M1617" s="17"/>
      <c r="N1617" s="17"/>
      <c r="O1617" s="17"/>
      <c r="P1617" s="17"/>
      <c r="Q1617" s="17"/>
      <c r="R1617" s="17"/>
      <c r="S1617" s="17"/>
      <c r="T1617" s="17"/>
      <c r="U1617" s="17"/>
      <c r="V1617" s="17"/>
      <c r="W1617" s="17"/>
      <c r="X1617" s="17"/>
      <c r="Y1617" s="17"/>
    </row>
    <row r="1618" spans="2:25">
      <c r="B1618" s="17"/>
      <c r="C1618" s="17"/>
      <c r="D1618" s="17"/>
      <c r="E1618" s="17"/>
      <c r="F1618" s="17"/>
      <c r="G1618" s="17"/>
      <c r="H1618" s="17"/>
      <c r="I1618" s="17"/>
      <c r="J1618" s="17"/>
      <c r="K1618" s="17"/>
      <c r="L1618" s="17"/>
      <c r="M1618" s="17"/>
      <c r="N1618" s="17"/>
      <c r="O1618" s="17"/>
      <c r="P1618" s="17"/>
      <c r="Q1618" s="17"/>
      <c r="R1618" s="17"/>
      <c r="S1618" s="17"/>
      <c r="T1618" s="17"/>
      <c r="U1618" s="17"/>
      <c r="V1618" s="17"/>
      <c r="W1618" s="17"/>
      <c r="X1618" s="17"/>
      <c r="Y1618" s="17"/>
    </row>
    <row r="1619" spans="2:25">
      <c r="B1619" s="17"/>
      <c r="C1619" s="17"/>
      <c r="D1619" s="17"/>
      <c r="E1619" s="17"/>
      <c r="F1619" s="17"/>
      <c r="G1619" s="17"/>
      <c r="H1619" s="17"/>
      <c r="I1619" s="17"/>
      <c r="J1619" s="17"/>
      <c r="K1619" s="17"/>
      <c r="L1619" s="17"/>
      <c r="M1619" s="17"/>
      <c r="N1619" s="17"/>
      <c r="O1619" s="17"/>
      <c r="P1619" s="17"/>
      <c r="Q1619" s="17"/>
      <c r="R1619" s="17"/>
      <c r="S1619" s="17"/>
      <c r="T1619" s="17"/>
      <c r="U1619" s="17"/>
      <c r="V1619" s="17"/>
      <c r="W1619" s="17"/>
      <c r="X1619" s="17"/>
      <c r="Y1619" s="17"/>
    </row>
    <row r="1620" spans="2:25">
      <c r="B1620" s="17"/>
      <c r="C1620" s="17"/>
      <c r="D1620" s="17"/>
      <c r="E1620" s="17"/>
      <c r="F1620" s="17"/>
      <c r="G1620" s="17"/>
      <c r="H1620" s="17"/>
      <c r="I1620" s="17"/>
      <c r="J1620" s="17"/>
      <c r="K1620" s="17"/>
      <c r="L1620" s="17"/>
      <c r="M1620" s="17"/>
      <c r="N1620" s="17"/>
      <c r="O1620" s="17"/>
      <c r="P1620" s="17"/>
      <c r="Q1620" s="17"/>
      <c r="R1620" s="17"/>
      <c r="S1620" s="17"/>
      <c r="T1620" s="17"/>
      <c r="U1620" s="17"/>
      <c r="V1620" s="17"/>
      <c r="W1620" s="17"/>
      <c r="X1620" s="17"/>
      <c r="Y1620" s="17"/>
    </row>
    <row r="1621" spans="2:25">
      <c r="B1621" s="17"/>
      <c r="C1621" s="17"/>
      <c r="D1621" s="17"/>
      <c r="E1621" s="17"/>
      <c r="F1621" s="17"/>
      <c r="G1621" s="17"/>
      <c r="H1621" s="17"/>
      <c r="I1621" s="17"/>
      <c r="J1621" s="17"/>
      <c r="K1621" s="17"/>
      <c r="L1621" s="17"/>
      <c r="M1621" s="17"/>
      <c r="N1621" s="17"/>
      <c r="O1621" s="17"/>
      <c r="P1621" s="17"/>
      <c r="Q1621" s="17"/>
      <c r="R1621" s="17"/>
      <c r="S1621" s="17"/>
      <c r="T1621" s="17"/>
      <c r="U1621" s="17"/>
      <c r="V1621" s="17"/>
      <c r="W1621" s="17"/>
      <c r="X1621" s="17"/>
      <c r="Y1621" s="17"/>
    </row>
    <row r="1622" spans="2:25">
      <c r="B1622" s="17"/>
      <c r="C1622" s="17"/>
      <c r="D1622" s="17"/>
      <c r="E1622" s="17"/>
      <c r="F1622" s="17"/>
      <c r="G1622" s="17"/>
      <c r="H1622" s="17"/>
      <c r="I1622" s="17"/>
      <c r="J1622" s="17"/>
      <c r="K1622" s="17"/>
      <c r="L1622" s="17"/>
      <c r="M1622" s="17"/>
      <c r="N1622" s="17"/>
      <c r="O1622" s="17"/>
      <c r="P1622" s="17"/>
      <c r="Q1622" s="17"/>
      <c r="R1622" s="17"/>
      <c r="S1622" s="17"/>
      <c r="T1622" s="17"/>
      <c r="U1622" s="17"/>
      <c r="V1622" s="17"/>
      <c r="W1622" s="17"/>
      <c r="X1622" s="17"/>
      <c r="Y1622" s="17"/>
    </row>
    <row r="1623" spans="2:25">
      <c r="B1623" s="17"/>
      <c r="C1623" s="17"/>
      <c r="D1623" s="17"/>
      <c r="E1623" s="17"/>
      <c r="F1623" s="17"/>
      <c r="G1623" s="17"/>
      <c r="H1623" s="17"/>
      <c r="I1623" s="17"/>
      <c r="J1623" s="17"/>
      <c r="K1623" s="17"/>
      <c r="L1623" s="17"/>
      <c r="M1623" s="17"/>
      <c r="N1623" s="17"/>
      <c r="O1623" s="17"/>
      <c r="P1623" s="17"/>
      <c r="Q1623" s="17"/>
      <c r="R1623" s="17"/>
      <c r="S1623" s="17"/>
      <c r="T1623" s="17"/>
      <c r="U1623" s="17"/>
      <c r="V1623" s="17"/>
      <c r="W1623" s="17"/>
      <c r="X1623" s="17"/>
      <c r="Y1623" s="17"/>
    </row>
    <row r="1624" spans="2:25">
      <c r="B1624" s="17"/>
      <c r="C1624" s="17"/>
      <c r="D1624" s="17"/>
      <c r="E1624" s="17"/>
      <c r="F1624" s="17"/>
      <c r="G1624" s="17"/>
      <c r="H1624" s="17"/>
      <c r="I1624" s="17"/>
      <c r="J1624" s="17"/>
      <c r="K1624" s="17"/>
      <c r="L1624" s="17"/>
      <c r="M1624" s="17"/>
      <c r="N1624" s="17"/>
      <c r="O1624" s="17"/>
      <c r="P1624" s="17"/>
      <c r="Q1624" s="17"/>
      <c r="R1624" s="17"/>
      <c r="S1624" s="17"/>
      <c r="T1624" s="17"/>
      <c r="U1624" s="17"/>
      <c r="V1624" s="17"/>
      <c r="W1624" s="17"/>
      <c r="X1624" s="17"/>
      <c r="Y1624" s="17"/>
    </row>
    <row r="1625" spans="2:25">
      <c r="B1625" s="17"/>
      <c r="C1625" s="17"/>
      <c r="D1625" s="17"/>
      <c r="E1625" s="17"/>
      <c r="F1625" s="17"/>
      <c r="G1625" s="17"/>
      <c r="H1625" s="17"/>
      <c r="I1625" s="17"/>
      <c r="J1625" s="17"/>
      <c r="K1625" s="17"/>
      <c r="L1625" s="17"/>
      <c r="M1625" s="17"/>
      <c r="N1625" s="17"/>
      <c r="O1625" s="17"/>
      <c r="P1625" s="17"/>
      <c r="Q1625" s="17"/>
      <c r="R1625" s="17"/>
      <c r="S1625" s="17"/>
      <c r="T1625" s="17"/>
      <c r="U1625" s="17"/>
      <c r="V1625" s="17"/>
      <c r="W1625" s="17"/>
      <c r="X1625" s="17"/>
      <c r="Y1625" s="17"/>
    </row>
    <row r="1626" spans="2:25">
      <c r="B1626" s="17"/>
      <c r="C1626" s="17"/>
      <c r="D1626" s="17"/>
      <c r="E1626" s="17"/>
      <c r="F1626" s="17"/>
      <c r="G1626" s="17"/>
      <c r="H1626" s="17"/>
      <c r="I1626" s="17"/>
      <c r="J1626" s="17"/>
      <c r="K1626" s="17"/>
      <c r="L1626" s="17"/>
      <c r="M1626" s="17"/>
      <c r="N1626" s="17"/>
      <c r="O1626" s="17"/>
      <c r="P1626" s="17"/>
      <c r="Q1626" s="17"/>
      <c r="R1626" s="17"/>
      <c r="S1626" s="17"/>
      <c r="T1626" s="17"/>
      <c r="U1626" s="17"/>
      <c r="V1626" s="17"/>
      <c r="W1626" s="17"/>
      <c r="X1626" s="17"/>
      <c r="Y1626" s="17"/>
    </row>
    <row r="1627" spans="2:25">
      <c r="B1627" s="17"/>
      <c r="C1627" s="17"/>
      <c r="D1627" s="17"/>
      <c r="E1627" s="17"/>
      <c r="F1627" s="17"/>
      <c r="G1627" s="17"/>
      <c r="H1627" s="17"/>
      <c r="I1627" s="17"/>
      <c r="J1627" s="17"/>
      <c r="K1627" s="17"/>
      <c r="L1627" s="17"/>
      <c r="M1627" s="17"/>
      <c r="N1627" s="17"/>
      <c r="O1627" s="17"/>
      <c r="P1627" s="17"/>
      <c r="Q1627" s="17"/>
      <c r="R1627" s="17"/>
      <c r="S1627" s="17"/>
      <c r="T1627" s="17"/>
      <c r="U1627" s="17"/>
      <c r="V1627" s="17"/>
      <c r="W1627" s="17"/>
      <c r="X1627" s="17"/>
      <c r="Y1627" s="17"/>
    </row>
    <row r="1628" spans="2:25">
      <c r="B1628" s="17"/>
      <c r="C1628" s="17"/>
      <c r="D1628" s="17"/>
      <c r="E1628" s="17"/>
      <c r="F1628" s="17"/>
      <c r="G1628" s="17"/>
      <c r="H1628" s="17"/>
      <c r="I1628" s="17"/>
      <c r="J1628" s="17"/>
      <c r="K1628" s="17"/>
      <c r="L1628" s="17"/>
      <c r="M1628" s="17"/>
      <c r="N1628" s="17"/>
      <c r="O1628" s="17"/>
      <c r="P1628" s="17"/>
      <c r="Q1628" s="17"/>
      <c r="R1628" s="17"/>
      <c r="S1628" s="17"/>
      <c r="T1628" s="17"/>
      <c r="U1628" s="17"/>
      <c r="V1628" s="17"/>
      <c r="W1628" s="17"/>
      <c r="X1628" s="17"/>
      <c r="Y1628" s="17"/>
    </row>
    <row r="1629" spans="2:25">
      <c r="B1629" s="17"/>
      <c r="C1629" s="17"/>
      <c r="D1629" s="17"/>
      <c r="E1629" s="17"/>
      <c r="F1629" s="17"/>
      <c r="G1629" s="17"/>
      <c r="H1629" s="17"/>
      <c r="I1629" s="17"/>
      <c r="J1629" s="17"/>
      <c r="K1629" s="17"/>
      <c r="L1629" s="17"/>
      <c r="M1629" s="17"/>
      <c r="N1629" s="17"/>
      <c r="O1629" s="17"/>
      <c r="P1629" s="17"/>
      <c r="Q1629" s="17"/>
      <c r="R1629" s="17"/>
      <c r="S1629" s="17"/>
      <c r="T1629" s="17"/>
      <c r="U1629" s="17"/>
      <c r="V1629" s="17"/>
      <c r="W1629" s="17"/>
      <c r="X1629" s="17"/>
      <c r="Y1629" s="17"/>
    </row>
    <row r="1630" spans="2:25">
      <c r="B1630" s="17"/>
      <c r="C1630" s="17"/>
      <c r="D1630" s="17"/>
      <c r="E1630" s="17"/>
      <c r="F1630" s="17"/>
      <c r="G1630" s="17"/>
      <c r="H1630" s="17"/>
      <c r="I1630" s="17"/>
      <c r="J1630" s="17"/>
      <c r="K1630" s="17"/>
      <c r="L1630" s="17"/>
      <c r="M1630" s="17"/>
      <c r="N1630" s="17"/>
      <c r="O1630" s="17"/>
      <c r="P1630" s="17"/>
      <c r="Q1630" s="17"/>
      <c r="R1630" s="17"/>
      <c r="S1630" s="17"/>
      <c r="T1630" s="17"/>
      <c r="U1630" s="17"/>
      <c r="V1630" s="17"/>
      <c r="W1630" s="17"/>
      <c r="X1630" s="17"/>
      <c r="Y1630" s="17"/>
    </row>
    <row r="1631" spans="2:25">
      <c r="B1631" s="17"/>
      <c r="C1631" s="17"/>
      <c r="D1631" s="17"/>
      <c r="E1631" s="17"/>
      <c r="F1631" s="17"/>
      <c r="G1631" s="17"/>
      <c r="H1631" s="17"/>
      <c r="I1631" s="17"/>
      <c r="J1631" s="17"/>
      <c r="K1631" s="17"/>
      <c r="L1631" s="17"/>
      <c r="M1631" s="17"/>
      <c r="N1631" s="17"/>
      <c r="O1631" s="17"/>
      <c r="P1631" s="17"/>
      <c r="Q1631" s="17"/>
      <c r="R1631" s="17"/>
      <c r="S1631" s="17"/>
      <c r="T1631" s="17"/>
      <c r="U1631" s="17"/>
      <c r="V1631" s="17"/>
      <c r="W1631" s="17"/>
      <c r="X1631" s="17"/>
      <c r="Y1631" s="17"/>
    </row>
    <row r="1632" spans="2:25">
      <c r="B1632" s="17"/>
      <c r="C1632" s="17"/>
      <c r="D1632" s="17"/>
      <c r="E1632" s="17"/>
      <c r="F1632" s="17"/>
      <c r="G1632" s="17"/>
      <c r="H1632" s="17"/>
      <c r="I1632" s="17"/>
      <c r="J1632" s="17"/>
      <c r="K1632" s="17"/>
      <c r="L1632" s="17"/>
      <c r="M1632" s="17"/>
      <c r="N1632" s="17"/>
      <c r="O1632" s="17"/>
      <c r="P1632" s="17"/>
      <c r="Q1632" s="17"/>
      <c r="R1632" s="17"/>
      <c r="S1632" s="17"/>
      <c r="T1632" s="17"/>
      <c r="U1632" s="17"/>
      <c r="V1632" s="17"/>
      <c r="W1632" s="17"/>
      <c r="X1632" s="17"/>
      <c r="Y1632" s="17"/>
    </row>
    <row r="1633" spans="2:25">
      <c r="B1633" s="17"/>
      <c r="C1633" s="17"/>
      <c r="D1633" s="17"/>
      <c r="E1633" s="17"/>
      <c r="F1633" s="17"/>
      <c r="G1633" s="17"/>
      <c r="H1633" s="17"/>
      <c r="I1633" s="17"/>
      <c r="J1633" s="17"/>
      <c r="K1633" s="17"/>
      <c r="L1633" s="17"/>
      <c r="M1633" s="17"/>
      <c r="N1633" s="17"/>
      <c r="O1633" s="17"/>
      <c r="P1633" s="17"/>
      <c r="Q1633" s="17"/>
      <c r="R1633" s="17"/>
      <c r="S1633" s="17"/>
      <c r="T1633" s="17"/>
      <c r="U1633" s="17"/>
      <c r="V1633" s="17"/>
      <c r="W1633" s="17"/>
      <c r="X1633" s="17"/>
      <c r="Y1633" s="17"/>
    </row>
    <row r="1634" spans="2:25">
      <c r="B1634" s="17"/>
      <c r="C1634" s="17"/>
      <c r="D1634" s="17"/>
      <c r="E1634" s="17"/>
      <c r="F1634" s="17"/>
      <c r="G1634" s="17"/>
      <c r="H1634" s="17"/>
      <c r="I1634" s="17"/>
      <c r="J1634" s="17"/>
      <c r="K1634" s="17"/>
      <c r="L1634" s="17"/>
      <c r="M1634" s="17"/>
      <c r="N1634" s="17"/>
      <c r="O1634" s="17"/>
      <c r="P1634" s="17"/>
      <c r="Q1634" s="17"/>
      <c r="R1634" s="17"/>
      <c r="S1634" s="17"/>
      <c r="T1634" s="17"/>
      <c r="U1634" s="17"/>
      <c r="V1634" s="17"/>
      <c r="W1634" s="17"/>
      <c r="X1634" s="17"/>
      <c r="Y1634" s="17"/>
    </row>
    <row r="1635" spans="2:25">
      <c r="B1635" s="17"/>
      <c r="C1635" s="17"/>
      <c r="D1635" s="17"/>
      <c r="E1635" s="17"/>
      <c r="F1635" s="17"/>
      <c r="G1635" s="17"/>
      <c r="H1635" s="17"/>
      <c r="I1635" s="17"/>
      <c r="J1635" s="17"/>
      <c r="K1635" s="17"/>
      <c r="L1635" s="17"/>
      <c r="M1635" s="17"/>
      <c r="N1635" s="17"/>
      <c r="O1635" s="17"/>
      <c r="P1635" s="17"/>
      <c r="Q1635" s="17"/>
      <c r="R1635" s="17"/>
      <c r="S1635" s="17"/>
      <c r="T1635" s="17"/>
      <c r="U1635" s="17"/>
      <c r="V1635" s="17"/>
      <c r="W1635" s="17"/>
      <c r="X1635" s="17"/>
      <c r="Y1635" s="17"/>
    </row>
    <row r="1636" spans="2:25">
      <c r="B1636" s="17"/>
      <c r="C1636" s="17"/>
      <c r="D1636" s="17"/>
      <c r="E1636" s="17"/>
      <c r="F1636" s="17"/>
      <c r="G1636" s="17"/>
      <c r="H1636" s="17"/>
      <c r="I1636" s="17"/>
      <c r="J1636" s="17"/>
      <c r="K1636" s="17"/>
      <c r="L1636" s="17"/>
      <c r="M1636" s="17"/>
      <c r="N1636" s="17"/>
      <c r="O1636" s="17"/>
      <c r="P1636" s="17"/>
      <c r="Q1636" s="17"/>
      <c r="R1636" s="17"/>
      <c r="S1636" s="17"/>
      <c r="T1636" s="17"/>
      <c r="U1636" s="17"/>
      <c r="V1636" s="17"/>
      <c r="W1636" s="17"/>
      <c r="X1636" s="17"/>
      <c r="Y1636" s="17"/>
    </row>
    <row r="1637" spans="2:25">
      <c r="B1637" s="17"/>
      <c r="C1637" s="17"/>
      <c r="D1637" s="17"/>
      <c r="E1637" s="17"/>
      <c r="F1637" s="17"/>
      <c r="G1637" s="17"/>
      <c r="H1637" s="17"/>
      <c r="I1637" s="17"/>
      <c r="J1637" s="17"/>
      <c r="K1637" s="17"/>
      <c r="L1637" s="17"/>
      <c r="M1637" s="17"/>
      <c r="N1637" s="17"/>
      <c r="O1637" s="17"/>
      <c r="P1637" s="17"/>
      <c r="Q1637" s="17"/>
      <c r="R1637" s="17"/>
      <c r="S1637" s="17"/>
      <c r="T1637" s="17"/>
      <c r="U1637" s="17"/>
      <c r="V1637" s="17"/>
      <c r="W1637" s="17"/>
      <c r="X1637" s="17"/>
      <c r="Y1637" s="17"/>
    </row>
    <row r="1638" spans="2:25">
      <c r="B1638" s="17"/>
      <c r="C1638" s="17"/>
      <c r="D1638" s="17"/>
      <c r="E1638" s="17"/>
      <c r="F1638" s="17"/>
      <c r="G1638" s="17"/>
      <c r="H1638" s="17"/>
      <c r="I1638" s="17"/>
      <c r="J1638" s="17"/>
      <c r="K1638" s="17"/>
      <c r="L1638" s="17"/>
      <c r="M1638" s="17"/>
      <c r="N1638" s="17"/>
      <c r="O1638" s="17"/>
      <c r="P1638" s="17"/>
      <c r="Q1638" s="17"/>
      <c r="R1638" s="17"/>
      <c r="S1638" s="17"/>
      <c r="T1638" s="17"/>
      <c r="U1638" s="17"/>
      <c r="V1638" s="17"/>
      <c r="W1638" s="17"/>
      <c r="X1638" s="17"/>
      <c r="Y1638" s="17"/>
    </row>
    <row r="1639" spans="2:25">
      <c r="B1639" s="17"/>
      <c r="C1639" s="17"/>
      <c r="D1639" s="17"/>
      <c r="E1639" s="17"/>
      <c r="F1639" s="17"/>
      <c r="G1639" s="17"/>
      <c r="H1639" s="17"/>
      <c r="I1639" s="17"/>
      <c r="J1639" s="17"/>
      <c r="K1639" s="17"/>
      <c r="L1639" s="17"/>
      <c r="M1639" s="17"/>
      <c r="N1639" s="17"/>
      <c r="O1639" s="17"/>
      <c r="P1639" s="17"/>
      <c r="Q1639" s="17"/>
      <c r="R1639" s="17"/>
      <c r="S1639" s="17"/>
      <c r="T1639" s="17"/>
      <c r="U1639" s="17"/>
      <c r="V1639" s="17"/>
      <c r="W1639" s="17"/>
      <c r="X1639" s="17"/>
      <c r="Y1639" s="17"/>
    </row>
    <row r="1640" spans="2:25">
      <c r="B1640" s="17"/>
      <c r="C1640" s="17"/>
      <c r="D1640" s="17"/>
      <c r="E1640" s="17"/>
      <c r="F1640" s="17"/>
      <c r="G1640" s="17"/>
      <c r="H1640" s="17"/>
      <c r="I1640" s="17"/>
      <c r="J1640" s="17"/>
      <c r="K1640" s="17"/>
      <c r="L1640" s="17"/>
      <c r="M1640" s="17"/>
      <c r="N1640" s="17"/>
      <c r="O1640" s="17"/>
      <c r="P1640" s="17"/>
      <c r="Q1640" s="17"/>
      <c r="R1640" s="17"/>
      <c r="S1640" s="17"/>
      <c r="T1640" s="17"/>
      <c r="U1640" s="17"/>
      <c r="V1640" s="17"/>
      <c r="W1640" s="17"/>
      <c r="X1640" s="17"/>
      <c r="Y1640" s="17"/>
    </row>
    <row r="1641" spans="2:25">
      <c r="B1641" s="17"/>
      <c r="C1641" s="17"/>
      <c r="D1641" s="17"/>
      <c r="E1641" s="17"/>
      <c r="F1641" s="17"/>
      <c r="G1641" s="17"/>
      <c r="H1641" s="17"/>
      <c r="I1641" s="17"/>
      <c r="J1641" s="17"/>
      <c r="K1641" s="17"/>
      <c r="L1641" s="17"/>
      <c r="M1641" s="17"/>
      <c r="N1641" s="17"/>
      <c r="O1641" s="17"/>
      <c r="P1641" s="17"/>
      <c r="Q1641" s="17"/>
      <c r="R1641" s="17"/>
      <c r="S1641" s="17"/>
      <c r="T1641" s="17"/>
      <c r="U1641" s="17"/>
      <c r="V1641" s="17"/>
      <c r="W1641" s="17"/>
      <c r="X1641" s="17"/>
      <c r="Y1641" s="17"/>
    </row>
    <row r="1642" spans="2:25">
      <c r="B1642" s="17"/>
      <c r="C1642" s="17"/>
      <c r="D1642" s="17"/>
      <c r="E1642" s="17"/>
      <c r="F1642" s="17"/>
      <c r="G1642" s="17"/>
      <c r="H1642" s="17"/>
      <c r="I1642" s="17"/>
      <c r="J1642" s="17"/>
      <c r="K1642" s="17"/>
      <c r="L1642" s="17"/>
      <c r="M1642" s="17"/>
      <c r="N1642" s="17"/>
      <c r="O1642" s="17"/>
      <c r="P1642" s="17"/>
      <c r="Q1642" s="17"/>
      <c r="R1642" s="17"/>
      <c r="S1642" s="17"/>
      <c r="T1642" s="17"/>
      <c r="U1642" s="17"/>
      <c r="V1642" s="17"/>
      <c r="W1642" s="17"/>
      <c r="X1642" s="17"/>
      <c r="Y1642" s="17"/>
    </row>
    <row r="1643" spans="2:25">
      <c r="B1643" s="17"/>
      <c r="C1643" s="17"/>
      <c r="D1643" s="17"/>
      <c r="E1643" s="17"/>
      <c r="F1643" s="17"/>
      <c r="G1643" s="17"/>
      <c r="H1643" s="17"/>
      <c r="I1643" s="17"/>
      <c r="J1643" s="17"/>
      <c r="K1643" s="17"/>
      <c r="L1643" s="17"/>
      <c r="M1643" s="17"/>
      <c r="N1643" s="17"/>
      <c r="O1643" s="17"/>
      <c r="P1643" s="17"/>
      <c r="Q1643" s="17"/>
      <c r="R1643" s="17"/>
      <c r="S1643" s="17"/>
      <c r="T1643" s="17"/>
      <c r="U1643" s="17"/>
      <c r="V1643" s="17"/>
      <c r="W1643" s="17"/>
      <c r="X1643" s="17"/>
      <c r="Y1643" s="17"/>
    </row>
    <row r="1644" spans="2:25">
      <c r="B1644" s="17"/>
      <c r="C1644" s="17"/>
      <c r="D1644" s="17"/>
      <c r="E1644" s="17"/>
      <c r="F1644" s="17"/>
      <c r="G1644" s="17"/>
      <c r="H1644" s="17"/>
      <c r="I1644" s="17"/>
      <c r="J1644" s="17"/>
      <c r="K1644" s="17"/>
      <c r="L1644" s="17"/>
      <c r="M1644" s="17"/>
      <c r="N1644" s="17"/>
      <c r="O1644" s="17"/>
      <c r="P1644" s="17"/>
      <c r="Q1644" s="17"/>
      <c r="R1644" s="17"/>
      <c r="S1644" s="17"/>
      <c r="T1644" s="17"/>
      <c r="U1644" s="17"/>
      <c r="V1644" s="17"/>
      <c r="W1644" s="17"/>
      <c r="X1644" s="17"/>
      <c r="Y1644" s="17"/>
    </row>
    <row r="1645" spans="2:25">
      <c r="B1645" s="17"/>
      <c r="C1645" s="17"/>
      <c r="D1645" s="17"/>
      <c r="E1645" s="17"/>
      <c r="F1645" s="17"/>
      <c r="G1645" s="17"/>
      <c r="H1645" s="17"/>
      <c r="I1645" s="17"/>
      <c r="J1645" s="17"/>
      <c r="K1645" s="17"/>
      <c r="L1645" s="17"/>
      <c r="M1645" s="17"/>
      <c r="N1645" s="17"/>
      <c r="O1645" s="17"/>
      <c r="P1645" s="17"/>
      <c r="Q1645" s="17"/>
      <c r="R1645" s="17"/>
      <c r="S1645" s="17"/>
      <c r="T1645" s="17"/>
      <c r="U1645" s="17"/>
      <c r="V1645" s="17"/>
      <c r="W1645" s="17"/>
      <c r="X1645" s="17"/>
      <c r="Y1645" s="17"/>
    </row>
    <row r="1646" spans="2:25">
      <c r="B1646" s="17"/>
      <c r="C1646" s="17"/>
      <c r="D1646" s="17"/>
      <c r="E1646" s="17"/>
      <c r="F1646" s="17"/>
      <c r="G1646" s="17"/>
      <c r="H1646" s="17"/>
      <c r="I1646" s="17"/>
      <c r="J1646" s="17"/>
      <c r="K1646" s="17"/>
      <c r="L1646" s="17"/>
      <c r="M1646" s="17"/>
      <c r="N1646" s="17"/>
      <c r="O1646" s="17"/>
      <c r="P1646" s="17"/>
      <c r="Q1646" s="17"/>
      <c r="R1646" s="17"/>
      <c r="S1646" s="17"/>
      <c r="T1646" s="17"/>
      <c r="U1646" s="17"/>
      <c r="V1646" s="17"/>
      <c r="W1646" s="17"/>
      <c r="X1646" s="17"/>
      <c r="Y1646" s="17"/>
    </row>
    <row r="1647" spans="2:25">
      <c r="B1647" s="17"/>
      <c r="C1647" s="17"/>
      <c r="D1647" s="17"/>
      <c r="E1647" s="17"/>
      <c r="F1647" s="17"/>
      <c r="G1647" s="17"/>
      <c r="H1647" s="17"/>
      <c r="I1647" s="17"/>
      <c r="J1647" s="17"/>
      <c r="K1647" s="17"/>
      <c r="L1647" s="17"/>
      <c r="M1647" s="17"/>
      <c r="N1647" s="17"/>
      <c r="O1647" s="17"/>
      <c r="P1647" s="17"/>
      <c r="Q1647" s="17"/>
      <c r="R1647" s="17"/>
      <c r="S1647" s="17"/>
      <c r="T1647" s="17"/>
      <c r="U1647" s="17"/>
      <c r="V1647" s="17"/>
      <c r="W1647" s="17"/>
      <c r="X1647" s="17"/>
      <c r="Y1647" s="17"/>
    </row>
    <row r="1648" spans="2:25">
      <c r="B1648" s="17"/>
      <c r="C1648" s="17"/>
      <c r="D1648" s="17"/>
      <c r="E1648" s="17"/>
      <c r="F1648" s="17"/>
      <c r="G1648" s="17"/>
      <c r="H1648" s="17"/>
      <c r="I1648" s="17"/>
      <c r="J1648" s="17"/>
      <c r="K1648" s="17"/>
      <c r="L1648" s="17"/>
      <c r="M1648" s="17"/>
      <c r="N1648" s="17"/>
      <c r="O1648" s="17"/>
      <c r="P1648" s="17"/>
      <c r="Q1648" s="17"/>
      <c r="R1648" s="17"/>
      <c r="S1648" s="17"/>
      <c r="T1648" s="17"/>
      <c r="U1648" s="17"/>
      <c r="V1648" s="17"/>
      <c r="W1648" s="17"/>
      <c r="X1648" s="17"/>
      <c r="Y1648" s="17"/>
    </row>
    <row r="1649" spans="2:25">
      <c r="B1649" s="17"/>
      <c r="C1649" s="17"/>
      <c r="D1649" s="17"/>
      <c r="E1649" s="17"/>
      <c r="F1649" s="17"/>
      <c r="G1649" s="17"/>
      <c r="H1649" s="17"/>
      <c r="I1649" s="17"/>
      <c r="J1649" s="17"/>
      <c r="K1649" s="17"/>
      <c r="L1649" s="17"/>
      <c r="M1649" s="17"/>
      <c r="N1649" s="17"/>
      <c r="O1649" s="17"/>
      <c r="P1649" s="17"/>
      <c r="Q1649" s="17"/>
      <c r="R1649" s="17"/>
      <c r="S1649" s="17"/>
      <c r="T1649" s="17"/>
      <c r="U1649" s="17"/>
      <c r="V1649" s="17"/>
      <c r="W1649" s="17"/>
      <c r="X1649" s="17"/>
      <c r="Y1649" s="17"/>
    </row>
    <row r="1650" spans="2:25">
      <c r="B1650" s="17"/>
      <c r="C1650" s="17"/>
      <c r="D1650" s="17"/>
      <c r="E1650" s="17"/>
      <c r="F1650" s="17"/>
      <c r="G1650" s="17"/>
      <c r="H1650" s="17"/>
      <c r="I1650" s="17"/>
      <c r="J1650" s="17"/>
      <c r="K1650" s="17"/>
      <c r="L1650" s="17"/>
      <c r="M1650" s="17"/>
      <c r="N1650" s="17"/>
      <c r="O1650" s="17"/>
      <c r="P1650" s="17"/>
      <c r="Q1650" s="17"/>
      <c r="R1650" s="17"/>
      <c r="S1650" s="17"/>
      <c r="T1650" s="17"/>
      <c r="U1650" s="17"/>
      <c r="V1650" s="17"/>
      <c r="W1650" s="17"/>
      <c r="X1650" s="17"/>
      <c r="Y1650" s="17"/>
    </row>
    <row r="1651" spans="2:25">
      <c r="B1651" s="17"/>
      <c r="C1651" s="17"/>
      <c r="D1651" s="17"/>
      <c r="E1651" s="17"/>
      <c r="F1651" s="17"/>
      <c r="G1651" s="17"/>
      <c r="H1651" s="17"/>
      <c r="I1651" s="17"/>
      <c r="J1651" s="17"/>
      <c r="K1651" s="17"/>
      <c r="L1651" s="17"/>
      <c r="M1651" s="17"/>
      <c r="N1651" s="17"/>
      <c r="O1651" s="17"/>
      <c r="P1651" s="17"/>
      <c r="Q1651" s="17"/>
      <c r="R1651" s="17"/>
      <c r="S1651" s="17"/>
      <c r="T1651" s="17"/>
      <c r="U1651" s="17"/>
      <c r="V1651" s="17"/>
      <c r="W1651" s="17"/>
      <c r="X1651" s="17"/>
      <c r="Y1651" s="17"/>
    </row>
    <row r="1652" spans="2:25">
      <c r="B1652" s="17"/>
      <c r="C1652" s="17"/>
      <c r="D1652" s="17"/>
      <c r="E1652" s="17"/>
      <c r="F1652" s="17"/>
      <c r="G1652" s="17"/>
      <c r="H1652" s="17"/>
      <c r="I1652" s="17"/>
      <c r="J1652" s="17"/>
      <c r="K1652" s="17"/>
      <c r="L1652" s="17"/>
      <c r="M1652" s="17"/>
      <c r="N1652" s="17"/>
      <c r="O1652" s="17"/>
      <c r="P1652" s="17"/>
      <c r="Q1652" s="17"/>
      <c r="R1652" s="17"/>
      <c r="S1652" s="17"/>
      <c r="T1652" s="17"/>
      <c r="U1652" s="17"/>
      <c r="V1652" s="17"/>
      <c r="W1652" s="17"/>
      <c r="X1652" s="17"/>
      <c r="Y1652" s="17"/>
    </row>
    <row r="1653" spans="2:25">
      <c r="B1653" s="17"/>
      <c r="C1653" s="17"/>
      <c r="D1653" s="17"/>
      <c r="E1653" s="17"/>
      <c r="F1653" s="17"/>
      <c r="G1653" s="17"/>
      <c r="H1653" s="17"/>
      <c r="I1653" s="17"/>
      <c r="J1653" s="17"/>
      <c r="K1653" s="17"/>
      <c r="L1653" s="17"/>
      <c r="M1653" s="17"/>
      <c r="N1653" s="17"/>
      <c r="O1653" s="17"/>
      <c r="P1653" s="17"/>
      <c r="Q1653" s="17"/>
      <c r="R1653" s="17"/>
      <c r="S1653" s="17"/>
      <c r="T1653" s="17"/>
      <c r="U1653" s="17"/>
      <c r="V1653" s="17"/>
      <c r="W1653" s="17"/>
      <c r="X1653" s="17"/>
      <c r="Y1653" s="17"/>
    </row>
    <row r="1654" spans="2:25">
      <c r="B1654" s="17"/>
      <c r="C1654" s="17"/>
      <c r="D1654" s="17"/>
      <c r="E1654" s="17"/>
      <c r="F1654" s="17"/>
      <c r="G1654" s="17"/>
      <c r="H1654" s="17"/>
      <c r="I1654" s="17"/>
      <c r="J1654" s="17"/>
      <c r="K1654" s="17"/>
      <c r="L1654" s="17"/>
      <c r="M1654" s="17"/>
      <c r="N1654" s="17"/>
      <c r="O1654" s="17"/>
      <c r="P1654" s="17"/>
      <c r="Q1654" s="17"/>
      <c r="R1654" s="17"/>
      <c r="S1654" s="17"/>
      <c r="T1654" s="17"/>
      <c r="U1654" s="17"/>
      <c r="V1654" s="17"/>
      <c r="W1654" s="17"/>
      <c r="X1654" s="17"/>
      <c r="Y1654" s="17"/>
    </row>
    <row r="1655" spans="2:25">
      <c r="B1655" s="17"/>
      <c r="C1655" s="17"/>
      <c r="D1655" s="17"/>
      <c r="E1655" s="17"/>
      <c r="F1655" s="17"/>
      <c r="G1655" s="17"/>
      <c r="H1655" s="17"/>
      <c r="I1655" s="17"/>
      <c r="J1655" s="17"/>
      <c r="K1655" s="17"/>
      <c r="L1655" s="17"/>
      <c r="M1655" s="17"/>
      <c r="N1655" s="17"/>
      <c r="O1655" s="17"/>
      <c r="P1655" s="17"/>
      <c r="Q1655" s="17"/>
      <c r="R1655" s="17"/>
      <c r="S1655" s="17"/>
      <c r="T1655" s="17"/>
      <c r="U1655" s="17"/>
      <c r="V1655" s="17"/>
      <c r="W1655" s="17"/>
      <c r="X1655" s="17"/>
      <c r="Y1655" s="17"/>
    </row>
    <row r="1656" spans="2:25">
      <c r="B1656" s="17"/>
      <c r="C1656" s="17"/>
      <c r="D1656" s="17"/>
      <c r="E1656" s="17"/>
      <c r="F1656" s="17"/>
      <c r="G1656" s="17"/>
      <c r="H1656" s="17"/>
      <c r="I1656" s="17"/>
      <c r="J1656" s="17"/>
      <c r="K1656" s="17"/>
      <c r="L1656" s="17"/>
      <c r="M1656" s="17"/>
      <c r="N1656" s="17"/>
      <c r="O1656" s="17"/>
      <c r="P1656" s="17"/>
      <c r="Q1656" s="17"/>
      <c r="R1656" s="17"/>
      <c r="S1656" s="17"/>
      <c r="T1656" s="17"/>
      <c r="U1656" s="17"/>
      <c r="V1656" s="17"/>
      <c r="W1656" s="17"/>
      <c r="X1656" s="17"/>
      <c r="Y1656" s="17"/>
    </row>
    <row r="1657" spans="2:25">
      <c r="B1657" s="17"/>
      <c r="C1657" s="17"/>
      <c r="D1657" s="17"/>
      <c r="E1657" s="17"/>
      <c r="F1657" s="17"/>
      <c r="G1657" s="17"/>
      <c r="H1657" s="17"/>
      <c r="I1657" s="17"/>
      <c r="J1657" s="17"/>
      <c r="K1657" s="17"/>
      <c r="L1657" s="17"/>
      <c r="M1657" s="17"/>
      <c r="N1657" s="17"/>
      <c r="O1657" s="17"/>
      <c r="P1657" s="17"/>
      <c r="Q1657" s="17"/>
      <c r="R1657" s="17"/>
      <c r="S1657" s="17"/>
      <c r="T1657" s="17"/>
      <c r="U1657" s="17"/>
      <c r="V1657" s="17"/>
      <c r="W1657" s="17"/>
      <c r="X1657" s="17"/>
      <c r="Y1657" s="17"/>
    </row>
    <row r="1658" spans="2:25">
      <c r="B1658" s="17"/>
      <c r="C1658" s="17"/>
      <c r="D1658" s="17"/>
      <c r="E1658" s="17"/>
      <c r="F1658" s="17"/>
      <c r="G1658" s="17"/>
      <c r="H1658" s="17"/>
      <c r="I1658" s="17"/>
      <c r="J1658" s="17"/>
      <c r="K1658" s="17"/>
      <c r="L1658" s="17"/>
      <c r="M1658" s="17"/>
      <c r="N1658" s="17"/>
      <c r="O1658" s="17"/>
      <c r="P1658" s="17"/>
      <c r="Q1658" s="17"/>
      <c r="R1658" s="17"/>
      <c r="S1658" s="17"/>
      <c r="T1658" s="17"/>
      <c r="U1658" s="17"/>
      <c r="V1658" s="17"/>
      <c r="W1658" s="17"/>
      <c r="X1658" s="17"/>
      <c r="Y1658" s="17"/>
    </row>
    <row r="1659" spans="2:25">
      <c r="B1659" s="17"/>
      <c r="C1659" s="17"/>
      <c r="D1659" s="17"/>
      <c r="E1659" s="17"/>
      <c r="F1659" s="17"/>
      <c r="G1659" s="17"/>
      <c r="H1659" s="17"/>
      <c r="I1659" s="17"/>
      <c r="J1659" s="17"/>
      <c r="K1659" s="17"/>
      <c r="L1659" s="17"/>
      <c r="M1659" s="17"/>
      <c r="N1659" s="17"/>
      <c r="O1659" s="17"/>
      <c r="P1659" s="17"/>
      <c r="Q1659" s="17"/>
      <c r="R1659" s="17"/>
      <c r="S1659" s="17"/>
      <c r="T1659" s="17"/>
      <c r="U1659" s="17"/>
      <c r="V1659" s="17"/>
      <c r="W1659" s="17"/>
      <c r="X1659" s="17"/>
      <c r="Y1659" s="17"/>
    </row>
    <row r="1660" spans="2:25">
      <c r="B1660" s="17"/>
      <c r="C1660" s="17"/>
      <c r="D1660" s="17"/>
      <c r="E1660" s="17"/>
      <c r="F1660" s="17"/>
      <c r="G1660" s="17"/>
      <c r="H1660" s="17"/>
      <c r="I1660" s="17"/>
      <c r="J1660" s="17"/>
      <c r="K1660" s="17"/>
      <c r="L1660" s="17"/>
      <c r="M1660" s="17"/>
      <c r="N1660" s="17"/>
      <c r="O1660" s="17"/>
      <c r="P1660" s="17"/>
      <c r="Q1660" s="17"/>
      <c r="R1660" s="17"/>
      <c r="S1660" s="17"/>
      <c r="T1660" s="17"/>
      <c r="U1660" s="17"/>
      <c r="V1660" s="17"/>
      <c r="W1660" s="17"/>
      <c r="X1660" s="17"/>
      <c r="Y1660" s="17"/>
    </row>
    <row r="1661" spans="2:25">
      <c r="B1661" s="17"/>
      <c r="C1661" s="17"/>
      <c r="D1661" s="17"/>
      <c r="E1661" s="17"/>
      <c r="F1661" s="17"/>
      <c r="G1661" s="17"/>
      <c r="H1661" s="17"/>
      <c r="I1661" s="17"/>
      <c r="J1661" s="17"/>
      <c r="K1661" s="17"/>
      <c r="L1661" s="17"/>
      <c r="M1661" s="17"/>
      <c r="N1661" s="17"/>
      <c r="O1661" s="17"/>
      <c r="P1661" s="17"/>
      <c r="Q1661" s="17"/>
      <c r="R1661" s="17"/>
      <c r="S1661" s="17"/>
      <c r="T1661" s="17"/>
      <c r="U1661" s="17"/>
      <c r="V1661" s="17"/>
      <c r="W1661" s="17"/>
      <c r="X1661" s="17"/>
      <c r="Y1661" s="17"/>
    </row>
    <row r="1662" spans="2:25">
      <c r="B1662" s="17"/>
      <c r="C1662" s="17"/>
      <c r="D1662" s="17"/>
      <c r="E1662" s="17"/>
      <c r="F1662" s="17"/>
      <c r="G1662" s="17"/>
      <c r="H1662" s="17"/>
      <c r="I1662" s="17"/>
      <c r="J1662" s="17"/>
      <c r="K1662" s="17"/>
      <c r="L1662" s="17"/>
      <c r="M1662" s="17"/>
      <c r="N1662" s="17"/>
      <c r="O1662" s="17"/>
      <c r="P1662" s="17"/>
      <c r="Q1662" s="17"/>
      <c r="R1662" s="17"/>
      <c r="S1662" s="17"/>
      <c r="T1662" s="17"/>
      <c r="U1662" s="17"/>
      <c r="V1662" s="17"/>
      <c r="W1662" s="17"/>
      <c r="X1662" s="17"/>
      <c r="Y1662" s="17"/>
    </row>
    <row r="1663" spans="2:25">
      <c r="B1663" s="17"/>
      <c r="C1663" s="17"/>
      <c r="D1663" s="17"/>
      <c r="E1663" s="17"/>
      <c r="F1663" s="17"/>
      <c r="G1663" s="17"/>
      <c r="H1663" s="17"/>
      <c r="I1663" s="17"/>
      <c r="J1663" s="17"/>
      <c r="K1663" s="17"/>
      <c r="L1663" s="17"/>
      <c r="M1663" s="17"/>
      <c r="N1663" s="17"/>
      <c r="O1663" s="17"/>
      <c r="P1663" s="17"/>
      <c r="Q1663" s="17"/>
      <c r="R1663" s="17"/>
      <c r="S1663" s="17"/>
      <c r="T1663" s="17"/>
      <c r="U1663" s="17"/>
      <c r="V1663" s="17"/>
      <c r="W1663" s="17"/>
      <c r="X1663" s="17"/>
      <c r="Y1663" s="17"/>
    </row>
    <row r="1664" spans="2:25">
      <c r="B1664" s="17"/>
      <c r="C1664" s="17"/>
      <c r="D1664" s="17"/>
      <c r="E1664" s="17"/>
      <c r="F1664" s="17"/>
      <c r="G1664" s="17"/>
      <c r="H1664" s="17"/>
      <c r="I1664" s="17"/>
      <c r="J1664" s="17"/>
      <c r="K1664" s="17"/>
      <c r="L1664" s="17"/>
      <c r="M1664" s="17"/>
      <c r="N1664" s="17"/>
      <c r="O1664" s="17"/>
      <c r="P1664" s="17"/>
      <c r="Q1664" s="17"/>
      <c r="R1664" s="17"/>
      <c r="S1664" s="17"/>
      <c r="T1664" s="17"/>
      <c r="U1664" s="17"/>
      <c r="V1664" s="17"/>
      <c r="W1664" s="17"/>
      <c r="X1664" s="17"/>
      <c r="Y1664" s="17"/>
    </row>
    <row r="1665" spans="2:25">
      <c r="B1665" s="17"/>
      <c r="C1665" s="17"/>
      <c r="D1665" s="17"/>
      <c r="E1665" s="17"/>
      <c r="F1665" s="17"/>
      <c r="G1665" s="17"/>
      <c r="H1665" s="17"/>
      <c r="I1665" s="17"/>
      <c r="J1665" s="17"/>
      <c r="K1665" s="17"/>
      <c r="L1665" s="17"/>
      <c r="M1665" s="17"/>
      <c r="N1665" s="17"/>
      <c r="O1665" s="17"/>
      <c r="P1665" s="17"/>
      <c r="Q1665" s="17"/>
      <c r="R1665" s="17"/>
      <c r="S1665" s="17"/>
      <c r="T1665" s="17"/>
      <c r="U1665" s="17"/>
      <c r="V1665" s="17"/>
      <c r="W1665" s="17"/>
      <c r="X1665" s="17"/>
      <c r="Y1665" s="17"/>
    </row>
    <row r="1666" spans="2:25">
      <c r="B1666" s="17"/>
      <c r="C1666" s="17"/>
      <c r="D1666" s="17"/>
      <c r="E1666" s="17"/>
      <c r="F1666" s="17"/>
      <c r="G1666" s="17"/>
      <c r="H1666" s="17"/>
      <c r="I1666" s="17"/>
      <c r="J1666" s="17"/>
      <c r="K1666" s="17"/>
      <c r="L1666" s="17"/>
      <c r="M1666" s="17"/>
      <c r="N1666" s="17"/>
      <c r="O1666" s="17"/>
      <c r="P1666" s="17"/>
      <c r="Q1666" s="17"/>
      <c r="R1666" s="17"/>
      <c r="S1666" s="17"/>
      <c r="T1666" s="17"/>
      <c r="U1666" s="17"/>
      <c r="V1666" s="17"/>
      <c r="W1666" s="17"/>
      <c r="X1666" s="17"/>
      <c r="Y1666" s="17"/>
    </row>
    <row r="1667" spans="2:25">
      <c r="B1667" s="17"/>
      <c r="C1667" s="17"/>
      <c r="D1667" s="17"/>
      <c r="E1667" s="17"/>
      <c r="F1667" s="17"/>
      <c r="G1667" s="17"/>
      <c r="H1667" s="17"/>
      <c r="I1667" s="17"/>
      <c r="J1667" s="17"/>
      <c r="K1667" s="17"/>
      <c r="L1667" s="17"/>
      <c r="M1667" s="17"/>
      <c r="N1667" s="17"/>
      <c r="O1667" s="17"/>
      <c r="P1667" s="17"/>
      <c r="Q1667" s="17"/>
      <c r="R1667" s="17"/>
      <c r="S1667" s="17"/>
      <c r="T1667" s="17"/>
      <c r="U1667" s="17"/>
      <c r="V1667" s="17"/>
      <c r="W1667" s="17"/>
      <c r="X1667" s="17"/>
      <c r="Y1667" s="17"/>
    </row>
    <row r="1668" spans="2:25">
      <c r="B1668" s="17"/>
      <c r="C1668" s="17"/>
      <c r="D1668" s="17"/>
      <c r="E1668" s="17"/>
      <c r="F1668" s="17"/>
      <c r="G1668" s="17"/>
      <c r="H1668" s="17"/>
      <c r="I1668" s="17"/>
      <c r="J1668" s="17"/>
      <c r="K1668" s="17"/>
      <c r="L1668" s="17"/>
      <c r="M1668" s="17"/>
      <c r="N1668" s="17"/>
      <c r="O1668" s="17"/>
      <c r="P1668" s="17"/>
      <c r="Q1668" s="17"/>
      <c r="R1668" s="17"/>
      <c r="S1668" s="17"/>
      <c r="T1668" s="17"/>
      <c r="U1668" s="17"/>
      <c r="V1668" s="17"/>
      <c r="W1668" s="17"/>
      <c r="X1668" s="17"/>
      <c r="Y1668" s="17"/>
    </row>
    <row r="1669" spans="2:25">
      <c r="B1669" s="17"/>
      <c r="C1669" s="17"/>
      <c r="D1669" s="17"/>
      <c r="E1669" s="17"/>
      <c r="F1669" s="17"/>
      <c r="G1669" s="17"/>
      <c r="H1669" s="17"/>
      <c r="I1669" s="17"/>
      <c r="J1669" s="17"/>
      <c r="K1669" s="17"/>
      <c r="L1669" s="17"/>
      <c r="M1669" s="17"/>
      <c r="N1669" s="17"/>
      <c r="O1669" s="17"/>
      <c r="P1669" s="17"/>
      <c r="Q1669" s="17"/>
      <c r="R1669" s="17"/>
      <c r="S1669" s="17"/>
      <c r="T1669" s="17"/>
      <c r="U1669" s="17"/>
      <c r="V1669" s="17"/>
      <c r="W1669" s="17"/>
      <c r="X1669" s="17"/>
      <c r="Y1669" s="17"/>
    </row>
    <row r="1670" spans="2:25">
      <c r="B1670" s="17"/>
      <c r="C1670" s="17"/>
      <c r="D1670" s="17"/>
      <c r="E1670" s="17"/>
      <c r="F1670" s="17"/>
      <c r="G1670" s="17"/>
      <c r="H1670" s="17"/>
      <c r="I1670" s="17"/>
      <c r="J1670" s="17"/>
      <c r="K1670" s="17"/>
      <c r="L1670" s="17"/>
      <c r="M1670" s="17"/>
      <c r="N1670" s="17"/>
      <c r="O1670" s="17"/>
      <c r="P1670" s="17"/>
      <c r="Q1670" s="17"/>
      <c r="R1670" s="17"/>
      <c r="S1670" s="17"/>
      <c r="T1670" s="17"/>
      <c r="U1670" s="17"/>
      <c r="V1670" s="17"/>
      <c r="W1670" s="17"/>
      <c r="X1670" s="17"/>
      <c r="Y1670" s="17"/>
    </row>
    <row r="1671" spans="2:25">
      <c r="B1671" s="17"/>
      <c r="C1671" s="17"/>
      <c r="D1671" s="17"/>
      <c r="E1671" s="17"/>
      <c r="F1671" s="17"/>
      <c r="G1671" s="17"/>
      <c r="H1671" s="17"/>
      <c r="I1671" s="17"/>
      <c r="J1671" s="17"/>
      <c r="K1671" s="17"/>
      <c r="L1671" s="17"/>
      <c r="M1671" s="17"/>
      <c r="N1671" s="17"/>
      <c r="O1671" s="17"/>
      <c r="P1671" s="17"/>
      <c r="Q1671" s="17"/>
      <c r="R1671" s="17"/>
      <c r="S1671" s="17"/>
      <c r="T1671" s="17"/>
      <c r="U1671" s="17"/>
      <c r="V1671" s="17"/>
      <c r="W1671" s="17"/>
      <c r="X1671" s="17"/>
      <c r="Y1671" s="17"/>
    </row>
    <row r="1672" spans="2:25">
      <c r="B1672" s="17"/>
      <c r="C1672" s="17"/>
      <c r="D1672" s="17"/>
      <c r="E1672" s="17"/>
      <c r="F1672" s="17"/>
      <c r="G1672" s="17"/>
      <c r="H1672" s="17"/>
      <c r="I1672" s="17"/>
      <c r="J1672" s="17"/>
      <c r="K1672" s="17"/>
      <c r="L1672" s="17"/>
      <c r="M1672" s="17"/>
      <c r="N1672" s="17"/>
      <c r="O1672" s="17"/>
      <c r="P1672" s="17"/>
      <c r="Q1672" s="17"/>
      <c r="R1672" s="17"/>
      <c r="S1672" s="17"/>
      <c r="T1672" s="17"/>
      <c r="U1672" s="17"/>
      <c r="V1672" s="17"/>
      <c r="W1672" s="17"/>
      <c r="X1672" s="17"/>
      <c r="Y1672" s="17"/>
    </row>
    <row r="1673" spans="2:25">
      <c r="B1673" s="17"/>
      <c r="C1673" s="17"/>
      <c r="D1673" s="17"/>
      <c r="E1673" s="17"/>
      <c r="F1673" s="17"/>
      <c r="G1673" s="17"/>
      <c r="H1673" s="17"/>
      <c r="I1673" s="17"/>
      <c r="J1673" s="17"/>
      <c r="K1673" s="17"/>
      <c r="L1673" s="17"/>
      <c r="M1673" s="17"/>
      <c r="N1673" s="17"/>
      <c r="O1673" s="17"/>
      <c r="P1673" s="17"/>
      <c r="Q1673" s="17"/>
      <c r="R1673" s="17"/>
      <c r="S1673" s="17"/>
      <c r="T1673" s="17"/>
      <c r="U1673" s="17"/>
      <c r="V1673" s="17"/>
      <c r="W1673" s="17"/>
      <c r="X1673" s="17"/>
      <c r="Y1673" s="17"/>
    </row>
    <row r="1674" spans="2:25">
      <c r="B1674" s="17"/>
      <c r="C1674" s="17"/>
      <c r="D1674" s="17"/>
      <c r="E1674" s="17"/>
      <c r="F1674" s="17"/>
      <c r="G1674" s="17"/>
      <c r="H1674" s="17"/>
      <c r="I1674" s="17"/>
      <c r="J1674" s="17"/>
      <c r="K1674" s="17"/>
      <c r="L1674" s="17"/>
      <c r="M1674" s="17"/>
      <c r="N1674" s="17"/>
      <c r="O1674" s="17"/>
      <c r="P1674" s="17"/>
      <c r="Q1674" s="17"/>
      <c r="R1674" s="17"/>
      <c r="S1674" s="17"/>
      <c r="T1674" s="17"/>
      <c r="U1674" s="17"/>
      <c r="V1674" s="17"/>
      <c r="W1674" s="17"/>
      <c r="X1674" s="17"/>
      <c r="Y1674" s="17"/>
    </row>
    <row r="1675" spans="2:25">
      <c r="B1675" s="17"/>
      <c r="C1675" s="17"/>
      <c r="D1675" s="17"/>
      <c r="E1675" s="17"/>
      <c r="F1675" s="17"/>
      <c r="G1675" s="17"/>
      <c r="H1675" s="17"/>
      <c r="I1675" s="17"/>
      <c r="J1675" s="17"/>
      <c r="K1675" s="17"/>
      <c r="L1675" s="17"/>
      <c r="M1675" s="17"/>
      <c r="N1675" s="17"/>
      <c r="O1675" s="17"/>
      <c r="P1675" s="17"/>
      <c r="Q1675" s="17"/>
      <c r="R1675" s="17"/>
      <c r="S1675" s="17"/>
      <c r="T1675" s="17"/>
      <c r="U1675" s="17"/>
      <c r="V1675" s="17"/>
      <c r="W1675" s="17"/>
      <c r="X1675" s="17"/>
      <c r="Y1675" s="17"/>
    </row>
    <row r="1676" spans="2:25">
      <c r="B1676" s="17"/>
      <c r="C1676" s="17"/>
      <c r="D1676" s="17"/>
      <c r="E1676" s="17"/>
      <c r="F1676" s="17"/>
      <c r="G1676" s="17"/>
      <c r="H1676" s="17"/>
      <c r="I1676" s="17"/>
      <c r="J1676" s="17"/>
      <c r="K1676" s="17"/>
      <c r="L1676" s="17"/>
      <c r="M1676" s="17"/>
      <c r="N1676" s="17"/>
      <c r="O1676" s="17"/>
      <c r="P1676" s="17"/>
      <c r="Q1676" s="17"/>
      <c r="R1676" s="17"/>
      <c r="S1676" s="17"/>
      <c r="T1676" s="17"/>
      <c r="U1676" s="17"/>
      <c r="V1676" s="17"/>
      <c r="W1676" s="17"/>
      <c r="X1676" s="17"/>
      <c r="Y1676" s="17"/>
    </row>
    <row r="1677" spans="2:25">
      <c r="B1677" s="17"/>
      <c r="C1677" s="17"/>
      <c r="D1677" s="17"/>
      <c r="E1677" s="17"/>
      <c r="F1677" s="17"/>
      <c r="G1677" s="17"/>
      <c r="H1677" s="17"/>
      <c r="I1677" s="17"/>
      <c r="J1677" s="17"/>
      <c r="K1677" s="17"/>
      <c r="L1677" s="17"/>
      <c r="M1677" s="17"/>
      <c r="N1677" s="17"/>
      <c r="O1677" s="17"/>
      <c r="P1677" s="17"/>
      <c r="Q1677" s="17"/>
      <c r="R1677" s="17"/>
      <c r="S1677" s="17"/>
      <c r="T1677" s="17"/>
      <c r="U1677" s="17"/>
      <c r="V1677" s="17"/>
      <c r="W1677" s="17"/>
      <c r="X1677" s="17"/>
      <c r="Y1677" s="17"/>
    </row>
    <row r="1678" spans="2:25">
      <c r="B1678" s="17"/>
      <c r="C1678" s="17"/>
      <c r="D1678" s="17"/>
      <c r="E1678" s="17"/>
      <c r="F1678" s="17"/>
      <c r="G1678" s="17"/>
      <c r="H1678" s="17"/>
      <c r="I1678" s="17"/>
      <c r="J1678" s="17"/>
      <c r="K1678" s="17"/>
      <c r="L1678" s="17"/>
      <c r="M1678" s="17"/>
      <c r="N1678" s="17"/>
      <c r="O1678" s="17"/>
      <c r="P1678" s="17"/>
      <c r="Q1678" s="17"/>
      <c r="R1678" s="17"/>
      <c r="S1678" s="17"/>
      <c r="T1678" s="17"/>
      <c r="U1678" s="17"/>
      <c r="V1678" s="17"/>
      <c r="W1678" s="17"/>
      <c r="X1678" s="17"/>
      <c r="Y1678" s="17"/>
    </row>
    <row r="1679" spans="2:25">
      <c r="B1679" s="17"/>
      <c r="C1679" s="17"/>
      <c r="D1679" s="17"/>
      <c r="E1679" s="17"/>
      <c r="F1679" s="17"/>
      <c r="G1679" s="17"/>
      <c r="H1679" s="17"/>
      <c r="I1679" s="17"/>
      <c r="J1679" s="17"/>
      <c r="K1679" s="17"/>
      <c r="L1679" s="17"/>
      <c r="M1679" s="17"/>
      <c r="N1679" s="17"/>
      <c r="O1679" s="17"/>
      <c r="P1679" s="17"/>
      <c r="Q1679" s="17"/>
      <c r="R1679" s="17"/>
      <c r="S1679" s="17"/>
      <c r="T1679" s="17"/>
      <c r="U1679" s="17"/>
      <c r="V1679" s="17"/>
      <c r="W1679" s="17"/>
      <c r="X1679" s="17"/>
      <c r="Y1679" s="17"/>
    </row>
    <row r="1680" spans="2:25">
      <c r="B1680" s="17"/>
      <c r="C1680" s="17"/>
      <c r="D1680" s="17"/>
      <c r="E1680" s="17"/>
      <c r="F1680" s="17"/>
      <c r="G1680" s="17"/>
      <c r="H1680" s="17"/>
      <c r="I1680" s="17"/>
      <c r="J1680" s="17"/>
      <c r="K1680" s="17"/>
      <c r="L1680" s="17"/>
      <c r="M1680" s="17"/>
      <c r="N1680" s="17"/>
      <c r="O1680" s="17"/>
      <c r="P1680" s="17"/>
      <c r="Q1680" s="17"/>
      <c r="R1680" s="17"/>
      <c r="S1680" s="17"/>
      <c r="T1680" s="17"/>
      <c r="U1680" s="17"/>
      <c r="V1680" s="17"/>
      <c r="W1680" s="17"/>
      <c r="X1680" s="17"/>
      <c r="Y1680" s="17"/>
    </row>
    <row r="1681" spans="2:25">
      <c r="B1681" s="17"/>
      <c r="C1681" s="17"/>
      <c r="D1681" s="17"/>
      <c r="E1681" s="17"/>
      <c r="F1681" s="17"/>
      <c r="G1681" s="17"/>
      <c r="H1681" s="17"/>
      <c r="I1681" s="17"/>
      <c r="J1681" s="17"/>
      <c r="K1681" s="17"/>
      <c r="L1681" s="17"/>
      <c r="M1681" s="17"/>
      <c r="N1681" s="17"/>
      <c r="O1681" s="17"/>
      <c r="P1681" s="17"/>
      <c r="Q1681" s="17"/>
      <c r="R1681" s="17"/>
      <c r="S1681" s="17"/>
      <c r="T1681" s="17"/>
      <c r="U1681" s="17"/>
      <c r="V1681" s="17"/>
      <c r="W1681" s="17"/>
      <c r="X1681" s="17"/>
      <c r="Y1681" s="17"/>
    </row>
    <row r="1682" spans="2:25">
      <c r="B1682" s="17"/>
      <c r="C1682" s="17"/>
      <c r="D1682" s="17"/>
      <c r="E1682" s="17"/>
      <c r="F1682" s="17"/>
      <c r="G1682" s="17"/>
      <c r="H1682" s="17"/>
      <c r="I1682" s="17"/>
      <c r="J1682" s="17"/>
      <c r="K1682" s="17"/>
      <c r="L1682" s="17"/>
      <c r="M1682" s="17"/>
      <c r="N1682" s="17"/>
      <c r="O1682" s="17"/>
      <c r="P1682" s="17"/>
      <c r="Q1682" s="17"/>
      <c r="R1682" s="17"/>
      <c r="S1682" s="17"/>
      <c r="T1682" s="17"/>
      <c r="U1682" s="17"/>
      <c r="V1682" s="17"/>
      <c r="W1682" s="17"/>
      <c r="X1682" s="17"/>
      <c r="Y1682" s="17"/>
    </row>
    <row r="1683" spans="2:25">
      <c r="B1683" s="17"/>
      <c r="C1683" s="17"/>
      <c r="D1683" s="17"/>
      <c r="E1683" s="17"/>
      <c r="F1683" s="17"/>
      <c r="G1683" s="17"/>
      <c r="H1683" s="17"/>
      <c r="I1683" s="17"/>
      <c r="J1683" s="17"/>
      <c r="K1683" s="17"/>
      <c r="L1683" s="17"/>
      <c r="M1683" s="17"/>
      <c r="N1683" s="17"/>
      <c r="O1683" s="17"/>
      <c r="P1683" s="17"/>
      <c r="Q1683" s="17"/>
      <c r="R1683" s="17"/>
      <c r="S1683" s="17"/>
      <c r="T1683" s="17"/>
      <c r="U1683" s="17"/>
      <c r="V1683" s="17"/>
      <c r="W1683" s="17"/>
      <c r="X1683" s="17"/>
      <c r="Y1683" s="17"/>
    </row>
    <row r="1684" spans="2:25">
      <c r="B1684" s="17"/>
      <c r="C1684" s="17"/>
      <c r="D1684" s="17"/>
      <c r="E1684" s="17"/>
      <c r="F1684" s="17"/>
      <c r="G1684" s="17"/>
      <c r="H1684" s="17"/>
      <c r="I1684" s="17"/>
      <c r="J1684" s="17"/>
      <c r="K1684" s="17"/>
      <c r="L1684" s="17"/>
      <c r="M1684" s="17"/>
      <c r="N1684" s="17"/>
      <c r="O1684" s="17"/>
      <c r="P1684" s="17"/>
      <c r="Q1684" s="17"/>
      <c r="R1684" s="17"/>
      <c r="S1684" s="17"/>
      <c r="T1684" s="17"/>
      <c r="U1684" s="17"/>
      <c r="V1684" s="17"/>
      <c r="W1684" s="17"/>
      <c r="X1684" s="17"/>
      <c r="Y1684" s="17"/>
    </row>
    <row r="1685" spans="2:25">
      <c r="B1685" s="17"/>
      <c r="C1685" s="17"/>
      <c r="D1685" s="17"/>
      <c r="E1685" s="17"/>
      <c r="F1685" s="17"/>
      <c r="G1685" s="17"/>
      <c r="H1685" s="17"/>
      <c r="I1685" s="17"/>
      <c r="J1685" s="17"/>
      <c r="K1685" s="17"/>
      <c r="L1685" s="17"/>
      <c r="M1685" s="17"/>
      <c r="N1685" s="17"/>
      <c r="O1685" s="17"/>
      <c r="P1685" s="17"/>
      <c r="Q1685" s="17"/>
      <c r="R1685" s="17"/>
      <c r="S1685" s="17"/>
      <c r="T1685" s="17"/>
      <c r="U1685" s="17"/>
      <c r="V1685" s="17"/>
      <c r="W1685" s="17"/>
      <c r="X1685" s="17"/>
      <c r="Y1685" s="17"/>
    </row>
    <row r="1686" spans="2:25">
      <c r="B1686" s="17"/>
      <c r="C1686" s="17"/>
      <c r="D1686" s="17"/>
      <c r="E1686" s="17"/>
      <c r="F1686" s="17"/>
      <c r="G1686" s="17"/>
      <c r="H1686" s="17"/>
      <c r="I1686" s="17"/>
      <c r="J1686" s="17"/>
      <c r="K1686" s="17"/>
      <c r="L1686" s="17"/>
      <c r="M1686" s="17"/>
      <c r="N1686" s="17"/>
      <c r="O1686" s="17"/>
      <c r="P1686" s="17"/>
      <c r="Q1686" s="17"/>
      <c r="R1686" s="17"/>
      <c r="S1686" s="17"/>
      <c r="T1686" s="17"/>
      <c r="U1686" s="17"/>
      <c r="V1686" s="17"/>
      <c r="W1686" s="17"/>
      <c r="X1686" s="17"/>
      <c r="Y1686" s="17"/>
    </row>
    <row r="1687" spans="2:25">
      <c r="B1687" s="17"/>
      <c r="C1687" s="17"/>
      <c r="D1687" s="17"/>
      <c r="E1687" s="17"/>
      <c r="F1687" s="17"/>
      <c r="G1687" s="17"/>
      <c r="H1687" s="17"/>
      <c r="I1687" s="17"/>
      <c r="J1687" s="17"/>
      <c r="K1687" s="17"/>
      <c r="L1687" s="17"/>
      <c r="M1687" s="17"/>
      <c r="N1687" s="17"/>
      <c r="O1687" s="17"/>
      <c r="P1687" s="17"/>
      <c r="Q1687" s="17"/>
      <c r="R1687" s="17"/>
      <c r="S1687" s="17"/>
      <c r="T1687" s="17"/>
      <c r="U1687" s="17"/>
      <c r="V1687" s="17"/>
      <c r="W1687" s="17"/>
      <c r="X1687" s="17"/>
      <c r="Y1687" s="17"/>
    </row>
    <row r="1688" spans="2:25">
      <c r="B1688" s="17"/>
      <c r="C1688" s="17"/>
      <c r="D1688" s="17"/>
      <c r="E1688" s="17"/>
      <c r="F1688" s="17"/>
      <c r="G1688" s="17"/>
      <c r="H1688" s="17"/>
      <c r="I1688" s="17"/>
      <c r="J1688" s="17"/>
      <c r="K1688" s="17"/>
      <c r="L1688" s="17"/>
      <c r="M1688" s="17"/>
      <c r="N1688" s="17"/>
      <c r="O1688" s="17"/>
      <c r="P1688" s="17"/>
      <c r="Q1688" s="17"/>
      <c r="R1688" s="17"/>
      <c r="S1688" s="17"/>
      <c r="T1688" s="17"/>
      <c r="U1688" s="17"/>
      <c r="V1688" s="17"/>
      <c r="W1688" s="17"/>
      <c r="X1688" s="17"/>
      <c r="Y1688" s="17"/>
    </row>
    <row r="1689" spans="2:25">
      <c r="B1689" s="17"/>
      <c r="C1689" s="17"/>
      <c r="D1689" s="17"/>
      <c r="E1689" s="17"/>
      <c r="F1689" s="17"/>
      <c r="G1689" s="17"/>
      <c r="H1689" s="17"/>
      <c r="I1689" s="17"/>
      <c r="J1689" s="17"/>
      <c r="K1689" s="17"/>
      <c r="L1689" s="17"/>
      <c r="M1689" s="17"/>
      <c r="N1689" s="17"/>
      <c r="O1689" s="17"/>
      <c r="P1689" s="17"/>
      <c r="Q1689" s="17"/>
      <c r="R1689" s="17"/>
      <c r="S1689" s="17"/>
      <c r="T1689" s="17"/>
      <c r="U1689" s="17"/>
      <c r="V1689" s="17"/>
      <c r="W1689" s="17"/>
      <c r="X1689" s="17"/>
      <c r="Y1689" s="17"/>
    </row>
    <row r="1690" spans="2:25">
      <c r="B1690" s="17"/>
      <c r="C1690" s="17"/>
      <c r="D1690" s="17"/>
      <c r="E1690" s="17"/>
      <c r="F1690" s="17"/>
      <c r="G1690" s="17"/>
      <c r="H1690" s="17"/>
      <c r="I1690" s="17"/>
      <c r="J1690" s="17"/>
      <c r="K1690" s="17"/>
      <c r="L1690" s="17"/>
      <c r="M1690" s="17"/>
      <c r="N1690" s="17"/>
      <c r="O1690" s="17"/>
      <c r="P1690" s="17"/>
      <c r="Q1690" s="17"/>
      <c r="R1690" s="17"/>
      <c r="S1690" s="17"/>
      <c r="T1690" s="17"/>
      <c r="U1690" s="17"/>
      <c r="V1690" s="17"/>
      <c r="W1690" s="17"/>
      <c r="X1690" s="17"/>
      <c r="Y1690" s="17"/>
    </row>
    <row r="1691" spans="2:25">
      <c r="B1691" s="17"/>
      <c r="C1691" s="17"/>
      <c r="D1691" s="17"/>
      <c r="E1691" s="17"/>
      <c r="F1691" s="17"/>
      <c r="G1691" s="17"/>
      <c r="H1691" s="17"/>
      <c r="I1691" s="17"/>
      <c r="J1691" s="17"/>
      <c r="K1691" s="17"/>
      <c r="L1691" s="17"/>
      <c r="M1691" s="17"/>
      <c r="N1691" s="17"/>
      <c r="O1691" s="17"/>
      <c r="P1691" s="17"/>
      <c r="Q1691" s="17"/>
      <c r="R1691" s="17"/>
      <c r="S1691" s="17"/>
      <c r="T1691" s="17"/>
      <c r="U1691" s="17"/>
      <c r="V1691" s="17"/>
      <c r="W1691" s="17"/>
      <c r="X1691" s="17"/>
      <c r="Y1691" s="17"/>
    </row>
    <row r="1692" spans="2:25">
      <c r="B1692" s="17"/>
      <c r="C1692" s="17"/>
      <c r="D1692" s="17"/>
      <c r="E1692" s="17"/>
      <c r="F1692" s="17"/>
      <c r="G1692" s="17"/>
      <c r="H1692" s="17"/>
      <c r="I1692" s="17"/>
      <c r="J1692" s="17"/>
      <c r="K1692" s="17"/>
      <c r="L1692" s="17"/>
      <c r="M1692" s="17"/>
      <c r="N1692" s="17"/>
      <c r="O1692" s="17"/>
      <c r="P1692" s="17"/>
      <c r="Q1692" s="17"/>
      <c r="R1692" s="17"/>
      <c r="S1692" s="17"/>
      <c r="T1692" s="17"/>
      <c r="U1692" s="17"/>
      <c r="V1692" s="17"/>
      <c r="W1692" s="17"/>
      <c r="X1692" s="17"/>
      <c r="Y1692" s="17"/>
    </row>
    <row r="1693" spans="2:25">
      <c r="B1693" s="17"/>
      <c r="C1693" s="17"/>
      <c r="D1693" s="17"/>
      <c r="E1693" s="17"/>
      <c r="F1693" s="17"/>
      <c r="G1693" s="17"/>
      <c r="H1693" s="17"/>
      <c r="I1693" s="17"/>
      <c r="J1693" s="17"/>
      <c r="K1693" s="17"/>
      <c r="L1693" s="17"/>
      <c r="M1693" s="17"/>
      <c r="N1693" s="17"/>
      <c r="O1693" s="17"/>
      <c r="P1693" s="17"/>
      <c r="Q1693" s="17"/>
      <c r="R1693" s="17"/>
      <c r="S1693" s="17"/>
      <c r="T1693" s="17"/>
      <c r="U1693" s="17"/>
      <c r="V1693" s="17"/>
      <c r="W1693" s="17"/>
      <c r="X1693" s="17"/>
      <c r="Y1693" s="17"/>
    </row>
    <row r="1694" spans="2:25">
      <c r="B1694" s="17"/>
      <c r="C1694" s="17"/>
      <c r="D1694" s="17"/>
      <c r="E1694" s="17"/>
      <c r="F1694" s="17"/>
      <c r="G1694" s="17"/>
      <c r="H1694" s="17"/>
      <c r="I1694" s="17"/>
      <c r="J1694" s="17"/>
      <c r="K1694" s="17"/>
      <c r="L1694" s="17"/>
      <c r="M1694" s="17"/>
      <c r="N1694" s="17"/>
      <c r="O1694" s="17"/>
      <c r="P1694" s="17"/>
      <c r="Q1694" s="17"/>
      <c r="R1694" s="17"/>
      <c r="S1694" s="17"/>
      <c r="T1694" s="17"/>
      <c r="U1694" s="17"/>
      <c r="V1694" s="17"/>
      <c r="W1694" s="17"/>
      <c r="X1694" s="17"/>
      <c r="Y1694" s="17"/>
    </row>
    <row r="1695" spans="2:25">
      <c r="B1695" s="17"/>
      <c r="C1695" s="17"/>
      <c r="D1695" s="17"/>
      <c r="E1695" s="17"/>
      <c r="F1695" s="17"/>
      <c r="G1695" s="17"/>
      <c r="H1695" s="17"/>
      <c r="I1695" s="17"/>
      <c r="J1695" s="17"/>
      <c r="K1695" s="17"/>
      <c r="L1695" s="17"/>
      <c r="M1695" s="17"/>
      <c r="N1695" s="17"/>
      <c r="O1695" s="17"/>
      <c r="P1695" s="17"/>
      <c r="Q1695" s="17"/>
      <c r="R1695" s="17"/>
      <c r="S1695" s="17"/>
      <c r="T1695" s="17"/>
      <c r="U1695" s="17"/>
      <c r="V1695" s="17"/>
      <c r="W1695" s="17"/>
      <c r="X1695" s="17"/>
      <c r="Y1695" s="17"/>
    </row>
    <row r="1696" spans="2:25">
      <c r="B1696" s="17"/>
      <c r="C1696" s="17"/>
      <c r="D1696" s="17"/>
      <c r="E1696" s="17"/>
      <c r="F1696" s="17"/>
      <c r="G1696" s="17"/>
      <c r="H1696" s="17"/>
      <c r="I1696" s="17"/>
      <c r="J1696" s="17"/>
      <c r="K1696" s="17"/>
      <c r="L1696" s="17"/>
      <c r="M1696" s="17"/>
      <c r="N1696" s="17"/>
      <c r="O1696" s="17"/>
      <c r="P1696" s="17"/>
      <c r="Q1696" s="17"/>
      <c r="R1696" s="17"/>
      <c r="S1696" s="17"/>
      <c r="T1696" s="17"/>
      <c r="U1696" s="17"/>
      <c r="V1696" s="17"/>
      <c r="W1696" s="17"/>
      <c r="X1696" s="17"/>
      <c r="Y1696" s="17"/>
    </row>
    <row r="1697" spans="2:25">
      <c r="B1697" s="17"/>
      <c r="C1697" s="17"/>
      <c r="D1697" s="17"/>
      <c r="E1697" s="17"/>
      <c r="F1697" s="17"/>
      <c r="G1697" s="17"/>
      <c r="H1697" s="17"/>
      <c r="I1697" s="17"/>
      <c r="J1697" s="17"/>
      <c r="K1697" s="17"/>
      <c r="L1697" s="17"/>
      <c r="M1697" s="17"/>
      <c r="N1697" s="17"/>
      <c r="O1697" s="17"/>
      <c r="P1697" s="17"/>
      <c r="Q1697" s="17"/>
      <c r="R1697" s="17"/>
      <c r="S1697" s="17"/>
      <c r="T1697" s="17"/>
      <c r="U1697" s="17"/>
      <c r="V1697" s="17"/>
      <c r="W1697" s="17"/>
      <c r="X1697" s="17"/>
      <c r="Y1697" s="17"/>
    </row>
    <row r="1698" spans="2:25">
      <c r="B1698" s="17"/>
      <c r="C1698" s="17"/>
      <c r="D1698" s="17"/>
      <c r="E1698" s="17"/>
      <c r="F1698" s="17"/>
      <c r="G1698" s="17"/>
      <c r="H1698" s="17"/>
      <c r="I1698" s="17"/>
      <c r="J1698" s="17"/>
      <c r="K1698" s="17"/>
      <c r="L1698" s="17"/>
      <c r="M1698" s="17"/>
      <c r="N1698" s="17"/>
      <c r="O1698" s="17"/>
      <c r="P1698" s="17"/>
      <c r="Q1698" s="17"/>
      <c r="R1698" s="17"/>
      <c r="S1698" s="17"/>
      <c r="T1698" s="17"/>
      <c r="U1698" s="17"/>
      <c r="V1698" s="17"/>
      <c r="W1698" s="17"/>
      <c r="X1698" s="17"/>
      <c r="Y1698" s="17"/>
    </row>
    <row r="1699" spans="2:25">
      <c r="B1699" s="17"/>
      <c r="C1699" s="17"/>
      <c r="D1699" s="17"/>
      <c r="E1699" s="17"/>
      <c r="F1699" s="17"/>
      <c r="G1699" s="17"/>
      <c r="H1699" s="17"/>
      <c r="I1699" s="17"/>
      <c r="J1699" s="17"/>
      <c r="K1699" s="17"/>
      <c r="L1699" s="17"/>
      <c r="M1699" s="17"/>
      <c r="N1699" s="17"/>
      <c r="O1699" s="17"/>
      <c r="P1699" s="17"/>
      <c r="Q1699" s="17"/>
      <c r="R1699" s="17"/>
      <c r="S1699" s="17"/>
      <c r="T1699" s="17"/>
      <c r="U1699" s="17"/>
      <c r="V1699" s="17"/>
      <c r="W1699" s="17"/>
      <c r="X1699" s="17"/>
      <c r="Y1699" s="17"/>
    </row>
    <row r="1700" spans="2:25">
      <c r="B1700" s="17"/>
      <c r="C1700" s="17"/>
      <c r="D1700" s="17"/>
      <c r="E1700" s="17"/>
      <c r="F1700" s="17"/>
      <c r="G1700" s="17"/>
      <c r="H1700" s="17"/>
      <c r="I1700" s="17"/>
      <c r="J1700" s="17"/>
      <c r="K1700" s="17"/>
      <c r="L1700" s="17"/>
      <c r="M1700" s="17"/>
      <c r="N1700" s="17"/>
      <c r="O1700" s="17"/>
      <c r="P1700" s="17"/>
      <c r="Q1700" s="17"/>
      <c r="R1700" s="17"/>
      <c r="S1700" s="17"/>
      <c r="T1700" s="17"/>
      <c r="U1700" s="17"/>
      <c r="V1700" s="17"/>
      <c r="W1700" s="17"/>
      <c r="X1700" s="17"/>
      <c r="Y1700" s="17"/>
    </row>
    <row r="1701" spans="2:25">
      <c r="B1701" s="17"/>
      <c r="C1701" s="17"/>
      <c r="D1701" s="17"/>
      <c r="E1701" s="17"/>
      <c r="F1701" s="17"/>
      <c r="G1701" s="17"/>
      <c r="H1701" s="17"/>
      <c r="I1701" s="17"/>
      <c r="J1701" s="17"/>
      <c r="K1701" s="17"/>
      <c r="L1701" s="17"/>
      <c r="M1701" s="17"/>
      <c r="N1701" s="17"/>
      <c r="O1701" s="17"/>
      <c r="P1701" s="17"/>
      <c r="Q1701" s="17"/>
      <c r="R1701" s="17"/>
      <c r="S1701" s="17"/>
      <c r="T1701" s="17"/>
      <c r="U1701" s="17"/>
      <c r="V1701" s="17"/>
      <c r="W1701" s="17"/>
      <c r="X1701" s="17"/>
      <c r="Y1701" s="17"/>
    </row>
    <row r="1702" spans="2:25">
      <c r="B1702" s="17"/>
      <c r="C1702" s="17"/>
      <c r="D1702" s="17"/>
      <c r="E1702" s="17"/>
      <c r="F1702" s="17"/>
      <c r="G1702" s="17"/>
      <c r="H1702" s="17"/>
      <c r="I1702" s="17"/>
      <c r="J1702" s="17"/>
      <c r="K1702" s="17"/>
      <c r="L1702" s="17"/>
      <c r="M1702" s="17"/>
      <c r="N1702" s="17"/>
      <c r="O1702" s="17"/>
      <c r="P1702" s="17"/>
      <c r="Q1702" s="17"/>
      <c r="R1702" s="17"/>
      <c r="S1702" s="17"/>
      <c r="T1702" s="17"/>
      <c r="U1702" s="17"/>
      <c r="V1702" s="17"/>
      <c r="W1702" s="17"/>
      <c r="X1702" s="17"/>
      <c r="Y1702" s="17"/>
    </row>
    <row r="1703" spans="2:25">
      <c r="B1703" s="17"/>
      <c r="C1703" s="17"/>
      <c r="D1703" s="17"/>
      <c r="E1703" s="17"/>
      <c r="F1703" s="17"/>
      <c r="G1703" s="17"/>
      <c r="H1703" s="17"/>
      <c r="I1703" s="17"/>
      <c r="J1703" s="17"/>
      <c r="K1703" s="17"/>
      <c r="L1703" s="17"/>
      <c r="M1703" s="17"/>
      <c r="N1703" s="17"/>
      <c r="O1703" s="17"/>
      <c r="P1703" s="17"/>
      <c r="Q1703" s="17"/>
      <c r="R1703" s="17"/>
      <c r="S1703" s="17"/>
      <c r="T1703" s="17"/>
      <c r="U1703" s="17"/>
      <c r="V1703" s="17"/>
      <c r="W1703" s="17"/>
      <c r="X1703" s="17"/>
      <c r="Y1703" s="17"/>
    </row>
    <row r="1704" spans="2:25">
      <c r="B1704" s="17"/>
      <c r="C1704" s="17"/>
      <c r="D1704" s="17"/>
      <c r="E1704" s="17"/>
      <c r="F1704" s="17"/>
      <c r="G1704" s="17"/>
      <c r="H1704" s="17"/>
      <c r="I1704" s="17"/>
      <c r="J1704" s="17"/>
      <c r="K1704" s="17"/>
      <c r="L1704" s="17"/>
      <c r="M1704" s="17"/>
      <c r="N1704" s="17"/>
      <c r="O1704" s="17"/>
      <c r="P1704" s="17"/>
      <c r="Q1704" s="17"/>
      <c r="R1704" s="17"/>
      <c r="S1704" s="17"/>
      <c r="T1704" s="17"/>
      <c r="U1704" s="17"/>
      <c r="V1704" s="17"/>
      <c r="W1704" s="17"/>
      <c r="X1704" s="17"/>
      <c r="Y1704" s="17"/>
    </row>
    <row r="1705" spans="2:25">
      <c r="B1705" s="17"/>
      <c r="C1705" s="17"/>
      <c r="D1705" s="17"/>
      <c r="E1705" s="17"/>
      <c r="F1705" s="17"/>
      <c r="G1705" s="17"/>
      <c r="H1705" s="17"/>
      <c r="I1705" s="17"/>
      <c r="J1705" s="17"/>
      <c r="K1705" s="17"/>
      <c r="L1705" s="17"/>
      <c r="M1705" s="17"/>
      <c r="N1705" s="17"/>
      <c r="O1705" s="17"/>
      <c r="P1705" s="17"/>
      <c r="Q1705" s="17"/>
      <c r="R1705" s="17"/>
      <c r="S1705" s="17"/>
      <c r="T1705" s="17"/>
      <c r="U1705" s="17"/>
      <c r="V1705" s="17"/>
      <c r="W1705" s="17"/>
      <c r="X1705" s="17"/>
      <c r="Y1705" s="17"/>
    </row>
    <row r="1706" spans="2:25">
      <c r="B1706" s="17"/>
      <c r="C1706" s="17"/>
      <c r="D1706" s="17"/>
      <c r="E1706" s="17"/>
      <c r="F1706" s="17"/>
      <c r="G1706" s="17"/>
      <c r="H1706" s="17"/>
      <c r="I1706" s="17"/>
      <c r="J1706" s="17"/>
      <c r="K1706" s="17"/>
      <c r="L1706" s="17"/>
      <c r="M1706" s="17"/>
      <c r="N1706" s="17"/>
      <c r="O1706" s="17"/>
      <c r="P1706" s="17"/>
      <c r="Q1706" s="17"/>
      <c r="R1706" s="17"/>
      <c r="S1706" s="17"/>
      <c r="T1706" s="17"/>
      <c r="U1706" s="17"/>
      <c r="V1706" s="17"/>
      <c r="W1706" s="17"/>
      <c r="X1706" s="17"/>
      <c r="Y1706" s="17"/>
    </row>
    <row r="1707" spans="2:25">
      <c r="B1707" s="17"/>
      <c r="C1707" s="17"/>
      <c r="D1707" s="17"/>
      <c r="E1707" s="17"/>
      <c r="F1707" s="17"/>
      <c r="G1707" s="17"/>
      <c r="H1707" s="17"/>
      <c r="I1707" s="17"/>
      <c r="J1707" s="17"/>
      <c r="K1707" s="17"/>
      <c r="L1707" s="17"/>
      <c r="M1707" s="17"/>
      <c r="N1707" s="17"/>
      <c r="O1707" s="17"/>
      <c r="P1707" s="17"/>
      <c r="Q1707" s="17"/>
      <c r="R1707" s="17"/>
      <c r="S1707" s="17"/>
      <c r="T1707" s="17"/>
      <c r="U1707" s="17"/>
      <c r="V1707" s="17"/>
      <c r="W1707" s="17"/>
      <c r="X1707" s="17"/>
      <c r="Y1707" s="17"/>
    </row>
    <row r="1708" spans="2:25">
      <c r="B1708" s="17"/>
      <c r="C1708" s="17"/>
      <c r="D1708" s="17"/>
      <c r="E1708" s="17"/>
      <c r="F1708" s="17"/>
      <c r="G1708" s="17"/>
      <c r="H1708" s="17"/>
      <c r="I1708" s="17"/>
      <c r="J1708" s="17"/>
      <c r="K1708" s="17"/>
      <c r="L1708" s="17"/>
      <c r="M1708" s="17"/>
      <c r="N1708" s="17"/>
      <c r="O1708" s="17"/>
      <c r="P1708" s="17"/>
      <c r="Q1708" s="17"/>
      <c r="R1708" s="17"/>
      <c r="S1708" s="17"/>
      <c r="T1708" s="17"/>
      <c r="U1708" s="17"/>
      <c r="V1708" s="17"/>
      <c r="W1708" s="17"/>
      <c r="X1708" s="17"/>
      <c r="Y1708" s="17"/>
    </row>
    <row r="1709" spans="2:25">
      <c r="B1709" s="17"/>
      <c r="C1709" s="17"/>
      <c r="D1709" s="17"/>
      <c r="E1709" s="17"/>
      <c r="F1709" s="17"/>
      <c r="G1709" s="17"/>
      <c r="H1709" s="17"/>
      <c r="I1709" s="17"/>
      <c r="J1709" s="17"/>
      <c r="K1709" s="17"/>
      <c r="L1709" s="17"/>
      <c r="M1709" s="17"/>
      <c r="N1709" s="17"/>
      <c r="O1709" s="17"/>
      <c r="P1709" s="17"/>
      <c r="Q1709" s="17"/>
      <c r="R1709" s="17"/>
      <c r="S1709" s="17"/>
      <c r="T1709" s="17"/>
      <c r="U1709" s="17"/>
      <c r="V1709" s="17"/>
      <c r="W1709" s="17"/>
      <c r="X1709" s="17"/>
      <c r="Y1709" s="17"/>
    </row>
    <row r="1710" spans="2:25">
      <c r="B1710" s="17"/>
      <c r="C1710" s="17"/>
      <c r="D1710" s="17"/>
      <c r="E1710" s="17"/>
      <c r="F1710" s="17"/>
      <c r="G1710" s="17"/>
      <c r="H1710" s="17"/>
      <c r="I1710" s="17"/>
      <c r="J1710" s="17"/>
      <c r="K1710" s="17"/>
      <c r="L1710" s="17"/>
      <c r="M1710" s="17"/>
      <c r="N1710" s="17"/>
      <c r="O1710" s="17"/>
      <c r="P1710" s="17"/>
      <c r="Q1710" s="17"/>
      <c r="R1710" s="17"/>
      <c r="S1710" s="17"/>
      <c r="T1710" s="17"/>
      <c r="U1710" s="17"/>
      <c r="V1710" s="17"/>
      <c r="W1710" s="17"/>
      <c r="X1710" s="17"/>
      <c r="Y1710" s="17"/>
    </row>
    <row r="1711" spans="2:25">
      <c r="B1711" s="17"/>
      <c r="C1711" s="17"/>
      <c r="D1711" s="17"/>
      <c r="E1711" s="17"/>
      <c r="F1711" s="17"/>
      <c r="G1711" s="17"/>
      <c r="H1711" s="17"/>
      <c r="I1711" s="17"/>
      <c r="J1711" s="17"/>
      <c r="K1711" s="17"/>
      <c r="L1711" s="17"/>
      <c r="M1711" s="17"/>
      <c r="N1711" s="17"/>
      <c r="O1711" s="17"/>
      <c r="P1711" s="17"/>
      <c r="Q1711" s="17"/>
      <c r="R1711" s="17"/>
      <c r="S1711" s="17"/>
      <c r="T1711" s="17"/>
      <c r="U1711" s="17"/>
      <c r="V1711" s="17"/>
      <c r="W1711" s="17"/>
      <c r="X1711" s="17"/>
      <c r="Y1711" s="17"/>
    </row>
    <row r="1712" spans="2:25">
      <c r="B1712" s="17"/>
      <c r="C1712" s="17"/>
      <c r="D1712" s="17"/>
      <c r="E1712" s="17"/>
      <c r="F1712" s="17"/>
      <c r="G1712" s="17"/>
      <c r="H1712" s="17"/>
      <c r="I1712" s="17"/>
      <c r="J1712" s="17"/>
      <c r="K1712" s="17"/>
      <c r="L1712" s="17"/>
      <c r="M1712" s="17"/>
      <c r="N1712" s="17"/>
      <c r="O1712" s="17"/>
      <c r="P1712" s="17"/>
      <c r="Q1712" s="17"/>
      <c r="R1712" s="17"/>
      <c r="S1712" s="17"/>
      <c r="T1712" s="17"/>
      <c r="U1712" s="17"/>
      <c r="V1712" s="17"/>
      <c r="W1712" s="17"/>
      <c r="X1712" s="17"/>
      <c r="Y1712" s="17"/>
    </row>
    <row r="1713" spans="2:25">
      <c r="B1713" s="17"/>
      <c r="C1713" s="17"/>
      <c r="D1713" s="17"/>
      <c r="E1713" s="17"/>
      <c r="F1713" s="17"/>
      <c r="G1713" s="17"/>
      <c r="H1713" s="17"/>
      <c r="I1713" s="17"/>
      <c r="J1713" s="17"/>
      <c r="K1713" s="17"/>
      <c r="L1713" s="17"/>
      <c r="M1713" s="17"/>
      <c r="N1713" s="17"/>
      <c r="O1713" s="17"/>
      <c r="P1713" s="17"/>
      <c r="Q1713" s="17"/>
      <c r="R1713" s="17"/>
      <c r="S1713" s="17"/>
      <c r="T1713" s="17"/>
      <c r="U1713" s="17"/>
      <c r="V1713" s="17"/>
      <c r="W1713" s="17"/>
      <c r="X1713" s="17"/>
      <c r="Y1713" s="17"/>
    </row>
    <row r="1714" spans="2:25">
      <c r="B1714" s="17"/>
      <c r="C1714" s="17"/>
      <c r="D1714" s="17"/>
      <c r="E1714" s="17"/>
      <c r="F1714" s="17"/>
      <c r="G1714" s="17"/>
      <c r="H1714" s="17"/>
      <c r="I1714" s="17"/>
      <c r="J1714" s="17"/>
      <c r="K1714" s="17"/>
      <c r="L1714" s="17"/>
      <c r="M1714" s="17"/>
      <c r="N1714" s="17"/>
      <c r="O1714" s="17"/>
      <c r="P1714" s="17"/>
      <c r="Q1714" s="17"/>
      <c r="R1714" s="17"/>
      <c r="S1714" s="17"/>
      <c r="T1714" s="17"/>
      <c r="U1714" s="17"/>
      <c r="V1714" s="17"/>
      <c r="W1714" s="17"/>
      <c r="X1714" s="17"/>
      <c r="Y1714" s="17"/>
    </row>
    <row r="1715" spans="2:25">
      <c r="B1715" s="17"/>
      <c r="C1715" s="17"/>
      <c r="D1715" s="17"/>
      <c r="E1715" s="17"/>
      <c r="F1715" s="17"/>
      <c r="G1715" s="17"/>
      <c r="H1715" s="17"/>
      <c r="I1715" s="17"/>
      <c r="J1715" s="17"/>
      <c r="K1715" s="17"/>
      <c r="L1715" s="17"/>
      <c r="M1715" s="17"/>
      <c r="N1715" s="17"/>
      <c r="O1715" s="17"/>
      <c r="P1715" s="17"/>
      <c r="Q1715" s="17"/>
      <c r="R1715" s="17"/>
      <c r="S1715" s="17"/>
      <c r="T1715" s="17"/>
      <c r="U1715" s="17"/>
      <c r="V1715" s="17"/>
      <c r="W1715" s="17"/>
      <c r="X1715" s="17"/>
      <c r="Y1715" s="17"/>
    </row>
    <row r="1716" spans="2:25">
      <c r="B1716" s="17"/>
      <c r="C1716" s="17"/>
      <c r="D1716" s="17"/>
      <c r="E1716" s="17"/>
      <c r="F1716" s="17"/>
      <c r="G1716" s="17"/>
      <c r="H1716" s="17"/>
      <c r="I1716" s="17"/>
      <c r="J1716" s="17"/>
      <c r="K1716" s="17"/>
      <c r="L1716" s="17"/>
      <c r="M1716" s="17"/>
      <c r="N1716" s="17"/>
      <c r="O1716" s="17"/>
      <c r="P1716" s="17"/>
      <c r="Q1716" s="17"/>
      <c r="R1716" s="17"/>
      <c r="S1716" s="17"/>
      <c r="T1716" s="17"/>
      <c r="U1716" s="17"/>
      <c r="V1716" s="17"/>
      <c r="W1716" s="17"/>
      <c r="X1716" s="17"/>
      <c r="Y1716" s="17"/>
    </row>
    <row r="1717" spans="2:25">
      <c r="B1717" s="17"/>
      <c r="C1717" s="17"/>
      <c r="D1717" s="17"/>
      <c r="E1717" s="17"/>
      <c r="F1717" s="17"/>
      <c r="G1717" s="17"/>
      <c r="H1717" s="17"/>
      <c r="I1717" s="17"/>
      <c r="J1717" s="17"/>
      <c r="K1717" s="17"/>
      <c r="L1717" s="17"/>
      <c r="M1717" s="17"/>
      <c r="N1717" s="17"/>
      <c r="O1717" s="17"/>
      <c r="P1717" s="17"/>
      <c r="Q1717" s="17"/>
      <c r="R1717" s="17"/>
      <c r="S1717" s="17"/>
      <c r="T1717" s="17"/>
      <c r="U1717" s="17"/>
      <c r="V1717" s="17"/>
      <c r="W1717" s="17"/>
      <c r="X1717" s="17"/>
      <c r="Y1717" s="17"/>
    </row>
    <row r="1718" spans="2:25">
      <c r="B1718" s="17"/>
      <c r="C1718" s="17"/>
      <c r="D1718" s="17"/>
      <c r="E1718" s="17"/>
      <c r="F1718" s="17"/>
      <c r="G1718" s="17"/>
      <c r="H1718" s="17"/>
      <c r="I1718" s="17"/>
      <c r="J1718" s="17"/>
      <c r="K1718" s="17"/>
      <c r="L1718" s="17"/>
      <c r="M1718" s="17"/>
      <c r="N1718" s="17"/>
      <c r="O1718" s="17"/>
      <c r="P1718" s="17"/>
      <c r="Q1718" s="17"/>
      <c r="R1718" s="17"/>
      <c r="S1718" s="17"/>
      <c r="T1718" s="17"/>
      <c r="U1718" s="17"/>
      <c r="V1718" s="17"/>
      <c r="W1718" s="17"/>
      <c r="X1718" s="17"/>
      <c r="Y1718" s="17"/>
    </row>
    <row r="1719" spans="2:25">
      <c r="B1719" s="17"/>
      <c r="C1719" s="17"/>
      <c r="D1719" s="17"/>
      <c r="E1719" s="17"/>
      <c r="F1719" s="17"/>
      <c r="G1719" s="17"/>
      <c r="H1719" s="17"/>
      <c r="I1719" s="17"/>
      <c r="J1719" s="17"/>
      <c r="K1719" s="17"/>
      <c r="L1719" s="17"/>
      <c r="M1719" s="17"/>
      <c r="N1719" s="17"/>
      <c r="O1719" s="17"/>
      <c r="P1719" s="17"/>
      <c r="Q1719" s="17"/>
      <c r="R1719" s="17"/>
      <c r="S1719" s="17"/>
      <c r="T1719" s="17"/>
      <c r="U1719" s="17"/>
      <c r="V1719" s="17"/>
      <c r="W1719" s="17"/>
      <c r="X1719" s="17"/>
      <c r="Y1719" s="17"/>
    </row>
    <row r="1720" spans="2:25">
      <c r="B1720" s="17"/>
      <c r="C1720" s="17"/>
      <c r="D1720" s="17"/>
      <c r="E1720" s="17"/>
      <c r="F1720" s="17"/>
      <c r="G1720" s="17"/>
      <c r="H1720" s="17"/>
      <c r="I1720" s="17"/>
      <c r="J1720" s="17"/>
      <c r="K1720" s="17"/>
      <c r="L1720" s="17"/>
      <c r="M1720" s="17"/>
      <c r="N1720" s="17"/>
      <c r="O1720" s="17"/>
      <c r="P1720" s="17"/>
      <c r="Q1720" s="17"/>
      <c r="R1720" s="17"/>
      <c r="S1720" s="17"/>
      <c r="T1720" s="17"/>
      <c r="U1720" s="17"/>
      <c r="V1720" s="17"/>
      <c r="W1720" s="17"/>
      <c r="X1720" s="17"/>
      <c r="Y1720" s="17"/>
    </row>
    <row r="1721" spans="2:25">
      <c r="B1721" s="17"/>
      <c r="C1721" s="17"/>
      <c r="D1721" s="17"/>
      <c r="E1721" s="17"/>
      <c r="F1721" s="17"/>
      <c r="G1721" s="17"/>
      <c r="H1721" s="17"/>
      <c r="I1721" s="17"/>
      <c r="J1721" s="17"/>
      <c r="K1721" s="17"/>
      <c r="L1721" s="17"/>
      <c r="M1721" s="17"/>
      <c r="N1721" s="17"/>
      <c r="O1721" s="17"/>
      <c r="P1721" s="17"/>
      <c r="Q1721" s="17"/>
      <c r="R1721" s="17"/>
      <c r="S1721" s="17"/>
      <c r="T1721" s="17"/>
      <c r="U1721" s="17"/>
      <c r="V1721" s="17"/>
      <c r="W1721" s="17"/>
      <c r="X1721" s="17"/>
      <c r="Y1721" s="17"/>
    </row>
    <row r="1722" spans="2:25">
      <c r="B1722" s="17"/>
      <c r="C1722" s="17"/>
      <c r="D1722" s="17"/>
      <c r="E1722" s="17"/>
      <c r="F1722" s="17"/>
      <c r="G1722" s="17"/>
      <c r="H1722" s="17"/>
      <c r="I1722" s="17"/>
      <c r="J1722" s="17"/>
      <c r="K1722" s="17"/>
      <c r="L1722" s="17"/>
      <c r="M1722" s="17"/>
      <c r="N1722" s="17"/>
      <c r="O1722" s="17"/>
      <c r="P1722" s="17"/>
      <c r="Q1722" s="17"/>
      <c r="R1722" s="17"/>
      <c r="S1722" s="17"/>
      <c r="T1722" s="17"/>
      <c r="U1722" s="17"/>
      <c r="V1722" s="17"/>
      <c r="W1722" s="17"/>
      <c r="X1722" s="17"/>
      <c r="Y1722" s="17"/>
    </row>
    <row r="1723" spans="2:25">
      <c r="B1723" s="17"/>
      <c r="C1723" s="17"/>
      <c r="D1723" s="17"/>
      <c r="E1723" s="17"/>
      <c r="F1723" s="17"/>
      <c r="G1723" s="17"/>
      <c r="H1723" s="17"/>
      <c r="I1723" s="17"/>
      <c r="J1723" s="17"/>
      <c r="K1723" s="17"/>
      <c r="L1723" s="17"/>
      <c r="M1723" s="17"/>
      <c r="N1723" s="17"/>
      <c r="O1723" s="17"/>
      <c r="P1723" s="17"/>
      <c r="Q1723" s="17"/>
      <c r="R1723" s="17"/>
      <c r="S1723" s="17"/>
      <c r="T1723" s="17"/>
      <c r="U1723" s="17"/>
      <c r="V1723" s="17"/>
      <c r="W1723" s="17"/>
      <c r="X1723" s="17"/>
      <c r="Y1723" s="17"/>
    </row>
    <row r="1724" spans="2:25">
      <c r="B1724" s="17"/>
      <c r="C1724" s="17"/>
      <c r="D1724" s="17"/>
      <c r="E1724" s="17"/>
      <c r="F1724" s="17"/>
      <c r="G1724" s="17"/>
      <c r="H1724" s="17"/>
      <c r="I1724" s="17"/>
      <c r="J1724" s="17"/>
      <c r="K1724" s="17"/>
      <c r="L1724" s="17"/>
      <c r="M1724" s="17"/>
      <c r="N1724" s="17"/>
      <c r="O1724" s="17"/>
      <c r="P1724" s="17"/>
      <c r="Q1724" s="17"/>
      <c r="R1724" s="17"/>
      <c r="S1724" s="17"/>
      <c r="T1724" s="17"/>
      <c r="U1724" s="17"/>
      <c r="V1724" s="17"/>
      <c r="W1724" s="17"/>
      <c r="X1724" s="17"/>
      <c r="Y1724" s="17"/>
    </row>
    <row r="1725" spans="2:25">
      <c r="B1725" s="17"/>
      <c r="C1725" s="17"/>
      <c r="D1725" s="17"/>
      <c r="E1725" s="17"/>
      <c r="F1725" s="17"/>
      <c r="G1725" s="17"/>
      <c r="H1725" s="17"/>
      <c r="I1725" s="17"/>
      <c r="J1725" s="17"/>
      <c r="K1725" s="17"/>
      <c r="L1725" s="17"/>
      <c r="M1725" s="17"/>
      <c r="N1725" s="17"/>
      <c r="O1725" s="17"/>
      <c r="P1725" s="17"/>
      <c r="Q1725" s="17"/>
      <c r="R1725" s="17"/>
      <c r="S1725" s="17"/>
      <c r="T1725" s="17"/>
      <c r="U1725" s="17"/>
      <c r="V1725" s="17"/>
      <c r="W1725" s="17"/>
      <c r="X1725" s="17"/>
      <c r="Y1725" s="17"/>
    </row>
    <row r="1726" spans="2:25">
      <c r="B1726" s="17"/>
      <c r="C1726" s="17"/>
      <c r="D1726" s="17"/>
      <c r="E1726" s="17"/>
      <c r="F1726" s="17"/>
      <c r="G1726" s="17"/>
      <c r="H1726" s="17"/>
      <c r="I1726" s="17"/>
      <c r="J1726" s="17"/>
      <c r="K1726" s="17"/>
      <c r="L1726" s="17"/>
      <c r="M1726" s="17"/>
      <c r="N1726" s="17"/>
      <c r="O1726" s="17"/>
      <c r="P1726" s="17"/>
      <c r="Q1726" s="17"/>
      <c r="R1726" s="17"/>
      <c r="S1726" s="17"/>
      <c r="T1726" s="17"/>
      <c r="U1726" s="17"/>
      <c r="V1726" s="17"/>
      <c r="W1726" s="17"/>
      <c r="X1726" s="17"/>
      <c r="Y1726" s="17"/>
    </row>
    <row r="1727" spans="2:25">
      <c r="B1727" s="17"/>
      <c r="C1727" s="17"/>
      <c r="D1727" s="17"/>
      <c r="E1727" s="17"/>
      <c r="F1727" s="17"/>
      <c r="G1727" s="17"/>
      <c r="H1727" s="17"/>
      <c r="I1727" s="17"/>
      <c r="J1727" s="17"/>
      <c r="K1727" s="17"/>
      <c r="L1727" s="17"/>
      <c r="M1727" s="17"/>
      <c r="N1727" s="17"/>
      <c r="O1727" s="17"/>
      <c r="P1727" s="17"/>
      <c r="Q1727" s="17"/>
      <c r="R1727" s="17"/>
      <c r="S1727" s="17"/>
      <c r="T1727" s="17"/>
      <c r="U1727" s="17"/>
      <c r="V1727" s="17"/>
      <c r="W1727" s="17"/>
      <c r="X1727" s="17"/>
      <c r="Y1727" s="17"/>
    </row>
    <row r="1728" spans="2:25">
      <c r="B1728" s="17"/>
      <c r="C1728" s="17"/>
      <c r="D1728" s="17"/>
      <c r="E1728" s="17"/>
      <c r="F1728" s="17"/>
      <c r="G1728" s="17"/>
      <c r="H1728" s="17"/>
      <c r="I1728" s="17"/>
      <c r="J1728" s="17"/>
      <c r="K1728" s="17"/>
      <c r="L1728" s="17"/>
      <c r="M1728" s="17"/>
      <c r="N1728" s="17"/>
      <c r="O1728" s="17"/>
      <c r="P1728" s="17"/>
      <c r="Q1728" s="17"/>
      <c r="R1728" s="17"/>
      <c r="S1728" s="17"/>
      <c r="T1728" s="17"/>
      <c r="U1728" s="17"/>
      <c r="V1728" s="17"/>
      <c r="W1728" s="17"/>
      <c r="X1728" s="17"/>
      <c r="Y1728" s="17"/>
    </row>
    <row r="1729" spans="2:25">
      <c r="B1729" s="17"/>
      <c r="C1729" s="17"/>
      <c r="D1729" s="17"/>
      <c r="E1729" s="17"/>
      <c r="F1729" s="17"/>
      <c r="G1729" s="17"/>
      <c r="H1729" s="17"/>
      <c r="I1729" s="17"/>
      <c r="J1729" s="17"/>
      <c r="K1729" s="17"/>
      <c r="L1729" s="17"/>
      <c r="M1729" s="17"/>
      <c r="N1729" s="17"/>
      <c r="O1729" s="17"/>
      <c r="P1729" s="17"/>
      <c r="Q1729" s="17"/>
      <c r="R1729" s="17"/>
      <c r="S1729" s="17"/>
      <c r="T1729" s="17"/>
      <c r="U1729" s="17"/>
      <c r="V1729" s="17"/>
      <c r="W1729" s="17"/>
      <c r="X1729" s="17"/>
      <c r="Y1729" s="17"/>
    </row>
    <row r="1730" spans="2:25">
      <c r="B1730" s="17"/>
      <c r="C1730" s="17"/>
      <c r="D1730" s="17"/>
      <c r="E1730" s="17"/>
      <c r="F1730" s="17"/>
      <c r="G1730" s="17"/>
      <c r="H1730" s="17"/>
      <c r="I1730" s="17"/>
      <c r="J1730" s="17"/>
      <c r="K1730" s="17"/>
      <c r="L1730" s="17"/>
      <c r="M1730" s="17"/>
      <c r="N1730" s="17"/>
      <c r="O1730" s="17"/>
      <c r="P1730" s="17"/>
      <c r="Q1730" s="17"/>
      <c r="R1730" s="17"/>
      <c r="S1730" s="17"/>
      <c r="T1730" s="17"/>
      <c r="U1730" s="17"/>
      <c r="V1730" s="17"/>
      <c r="W1730" s="17"/>
      <c r="X1730" s="17"/>
      <c r="Y1730" s="17"/>
    </row>
    <row r="1731" spans="2:25">
      <c r="B1731" s="17"/>
      <c r="C1731" s="17"/>
      <c r="D1731" s="17"/>
      <c r="E1731" s="17"/>
      <c r="F1731" s="17"/>
      <c r="G1731" s="17"/>
      <c r="H1731" s="17"/>
      <c r="I1731" s="17"/>
      <c r="J1731" s="17"/>
      <c r="K1731" s="17"/>
      <c r="L1731" s="17"/>
      <c r="M1731" s="17"/>
      <c r="N1731" s="17"/>
      <c r="O1731" s="17"/>
      <c r="P1731" s="17"/>
      <c r="Q1731" s="17"/>
      <c r="R1731" s="17"/>
      <c r="S1731" s="17"/>
      <c r="T1731" s="17"/>
      <c r="U1731" s="17"/>
      <c r="V1731" s="17"/>
      <c r="W1731" s="17"/>
      <c r="X1731" s="17"/>
      <c r="Y1731" s="17"/>
    </row>
    <row r="1732" spans="2:25">
      <c r="B1732" s="17"/>
      <c r="C1732" s="17"/>
      <c r="D1732" s="17"/>
      <c r="E1732" s="17"/>
      <c r="F1732" s="17"/>
      <c r="G1732" s="17"/>
      <c r="H1732" s="17"/>
      <c r="I1732" s="17"/>
      <c r="J1732" s="17"/>
      <c r="K1732" s="17"/>
      <c r="L1732" s="17"/>
      <c r="M1732" s="17"/>
      <c r="N1732" s="17"/>
      <c r="O1732" s="17"/>
      <c r="P1732" s="17"/>
      <c r="Q1732" s="17"/>
      <c r="R1732" s="17"/>
      <c r="S1732" s="17"/>
      <c r="T1732" s="17"/>
      <c r="U1732" s="17"/>
      <c r="V1732" s="17"/>
      <c r="W1732" s="17"/>
      <c r="X1732" s="17"/>
      <c r="Y1732" s="17"/>
    </row>
    <row r="1733" spans="2:25">
      <c r="B1733" s="17"/>
      <c r="C1733" s="17"/>
      <c r="D1733" s="17"/>
      <c r="E1733" s="17"/>
      <c r="F1733" s="17"/>
      <c r="G1733" s="17"/>
      <c r="H1733" s="17"/>
      <c r="I1733" s="17"/>
      <c r="J1733" s="17"/>
      <c r="K1733" s="17"/>
      <c r="L1733" s="17"/>
      <c r="M1733" s="17"/>
      <c r="N1733" s="17"/>
      <c r="O1733" s="17"/>
      <c r="P1733" s="17"/>
      <c r="Q1733" s="17"/>
      <c r="R1733" s="17"/>
      <c r="S1733" s="17"/>
      <c r="T1733" s="17"/>
      <c r="U1733" s="17"/>
      <c r="V1733" s="17"/>
      <c r="W1733" s="17"/>
      <c r="X1733" s="17"/>
      <c r="Y1733" s="17"/>
    </row>
    <row r="1734" spans="2:25">
      <c r="B1734" s="17"/>
      <c r="C1734" s="17"/>
      <c r="D1734" s="17"/>
      <c r="E1734" s="17"/>
      <c r="F1734" s="17"/>
      <c r="G1734" s="17"/>
      <c r="H1734" s="17"/>
      <c r="I1734" s="17"/>
      <c r="J1734" s="17"/>
      <c r="K1734" s="17"/>
      <c r="L1734" s="17"/>
      <c r="M1734" s="17"/>
      <c r="N1734" s="17"/>
      <c r="O1734" s="17"/>
      <c r="P1734" s="17"/>
      <c r="Q1734" s="17"/>
      <c r="R1734" s="17"/>
      <c r="S1734" s="17"/>
      <c r="T1734" s="17"/>
      <c r="U1734" s="17"/>
      <c r="V1734" s="17"/>
      <c r="W1734" s="17"/>
      <c r="X1734" s="17"/>
      <c r="Y1734" s="17"/>
    </row>
    <row r="1735" spans="2:25">
      <c r="B1735" s="17"/>
      <c r="C1735" s="17"/>
      <c r="D1735" s="17"/>
      <c r="E1735" s="17"/>
      <c r="F1735" s="17"/>
      <c r="G1735" s="17"/>
      <c r="H1735" s="17"/>
      <c r="I1735" s="17"/>
      <c r="J1735" s="17"/>
      <c r="K1735" s="17"/>
      <c r="L1735" s="17"/>
      <c r="M1735" s="17"/>
      <c r="N1735" s="17"/>
      <c r="O1735" s="17"/>
      <c r="P1735" s="17"/>
      <c r="Q1735" s="17"/>
      <c r="R1735" s="17"/>
      <c r="S1735" s="17"/>
      <c r="T1735" s="17"/>
      <c r="U1735" s="17"/>
      <c r="V1735" s="17"/>
      <c r="W1735" s="17"/>
      <c r="X1735" s="17"/>
      <c r="Y1735" s="17"/>
    </row>
    <row r="1736" spans="2:25">
      <c r="B1736" s="17"/>
      <c r="C1736" s="17"/>
      <c r="D1736" s="17"/>
      <c r="E1736" s="17"/>
      <c r="F1736" s="17"/>
      <c r="G1736" s="17"/>
      <c r="H1736" s="17"/>
      <c r="I1736" s="17"/>
      <c r="J1736" s="17"/>
      <c r="K1736" s="17"/>
      <c r="L1736" s="17"/>
      <c r="M1736" s="17"/>
      <c r="N1736" s="17"/>
      <c r="O1736" s="17"/>
      <c r="P1736" s="17"/>
      <c r="Q1736" s="17"/>
      <c r="R1736" s="17"/>
      <c r="S1736" s="17"/>
      <c r="T1736" s="17"/>
      <c r="U1736" s="17"/>
      <c r="V1736" s="17"/>
      <c r="W1736" s="17"/>
      <c r="X1736" s="17"/>
      <c r="Y1736" s="17"/>
    </row>
    <row r="1737" spans="2:25">
      <c r="B1737" s="17"/>
      <c r="C1737" s="17"/>
      <c r="D1737" s="17"/>
      <c r="E1737" s="17"/>
      <c r="F1737" s="17"/>
      <c r="G1737" s="17"/>
      <c r="H1737" s="17"/>
      <c r="I1737" s="17"/>
      <c r="J1737" s="17"/>
      <c r="K1737" s="17"/>
      <c r="L1737" s="17"/>
      <c r="M1737" s="17"/>
      <c r="N1737" s="17"/>
      <c r="O1737" s="17"/>
      <c r="P1737" s="17"/>
      <c r="Q1737" s="17"/>
      <c r="R1737" s="17"/>
      <c r="S1737" s="17"/>
      <c r="T1737" s="17"/>
      <c r="U1737" s="17"/>
      <c r="V1737" s="17"/>
      <c r="W1737" s="17"/>
      <c r="X1737" s="17"/>
      <c r="Y1737" s="17"/>
    </row>
    <row r="1738" spans="2:25">
      <c r="B1738" s="17"/>
      <c r="C1738" s="17"/>
      <c r="D1738" s="17"/>
      <c r="E1738" s="17"/>
      <c r="F1738" s="17"/>
      <c r="G1738" s="17"/>
      <c r="H1738" s="17"/>
      <c r="I1738" s="17"/>
      <c r="J1738" s="17"/>
      <c r="K1738" s="17"/>
      <c r="L1738" s="17"/>
      <c r="M1738" s="17"/>
      <c r="N1738" s="17"/>
      <c r="O1738" s="17"/>
      <c r="P1738" s="17"/>
      <c r="Q1738" s="17"/>
      <c r="R1738" s="17"/>
      <c r="S1738" s="17"/>
      <c r="T1738" s="17"/>
      <c r="U1738" s="17"/>
      <c r="V1738" s="17"/>
      <c r="W1738" s="17"/>
      <c r="X1738" s="17"/>
      <c r="Y1738" s="17"/>
    </row>
    <row r="1739" spans="2:25">
      <c r="B1739" s="17"/>
      <c r="C1739" s="17"/>
      <c r="D1739" s="17"/>
      <c r="E1739" s="17"/>
      <c r="F1739" s="17"/>
      <c r="G1739" s="17"/>
      <c r="H1739" s="17"/>
      <c r="I1739" s="17"/>
      <c r="J1739" s="17"/>
      <c r="K1739" s="17"/>
      <c r="L1739" s="17"/>
      <c r="M1739" s="17"/>
      <c r="N1739" s="17"/>
      <c r="O1739" s="17"/>
      <c r="P1739" s="17"/>
      <c r="Q1739" s="17"/>
      <c r="R1739" s="17"/>
      <c r="S1739" s="17"/>
      <c r="T1739" s="17"/>
      <c r="U1739" s="17"/>
      <c r="V1739" s="17"/>
      <c r="W1739" s="17"/>
      <c r="X1739" s="17"/>
      <c r="Y1739" s="17"/>
    </row>
    <row r="1740" spans="2:25">
      <c r="B1740" s="17"/>
      <c r="C1740" s="17"/>
      <c r="D1740" s="17"/>
      <c r="E1740" s="17"/>
      <c r="F1740" s="17"/>
      <c r="G1740" s="17"/>
      <c r="H1740" s="17"/>
      <c r="I1740" s="17"/>
      <c r="J1740" s="17"/>
      <c r="K1740" s="17"/>
      <c r="L1740" s="17"/>
      <c r="M1740" s="17"/>
      <c r="N1740" s="17"/>
      <c r="O1740" s="17"/>
      <c r="P1740" s="17"/>
      <c r="Q1740" s="17"/>
      <c r="R1740" s="17"/>
      <c r="S1740" s="17"/>
      <c r="T1740" s="17"/>
      <c r="U1740" s="17"/>
      <c r="V1740" s="17"/>
      <c r="W1740" s="17"/>
      <c r="X1740" s="17"/>
      <c r="Y1740" s="17"/>
    </row>
    <row r="1741" spans="2:25">
      <c r="B1741" s="17"/>
      <c r="C1741" s="17"/>
      <c r="D1741" s="17"/>
      <c r="E1741" s="17"/>
      <c r="F1741" s="17"/>
      <c r="G1741" s="17"/>
      <c r="H1741" s="17"/>
      <c r="I1741" s="17"/>
      <c r="J1741" s="17"/>
      <c r="K1741" s="17"/>
      <c r="L1741" s="17"/>
      <c r="M1741" s="17"/>
      <c r="N1741" s="17"/>
      <c r="O1741" s="17"/>
      <c r="P1741" s="17"/>
      <c r="Q1741" s="17"/>
      <c r="R1741" s="17"/>
      <c r="S1741" s="17"/>
      <c r="T1741" s="17"/>
      <c r="U1741" s="17"/>
      <c r="V1741" s="17"/>
      <c r="W1741" s="17"/>
      <c r="X1741" s="17"/>
      <c r="Y1741" s="17"/>
    </row>
    <row r="1742" spans="2:25">
      <c r="B1742" s="17"/>
      <c r="C1742" s="17"/>
      <c r="D1742" s="17"/>
      <c r="E1742" s="17"/>
      <c r="F1742" s="17"/>
      <c r="G1742" s="17"/>
      <c r="H1742" s="17"/>
      <c r="I1742" s="17"/>
      <c r="J1742" s="17"/>
      <c r="K1742" s="17"/>
      <c r="L1742" s="17"/>
      <c r="M1742" s="17"/>
      <c r="N1742" s="17"/>
      <c r="O1742" s="17"/>
      <c r="P1742" s="17"/>
      <c r="Q1742" s="17"/>
      <c r="R1742" s="17"/>
      <c r="S1742" s="17"/>
      <c r="T1742" s="17"/>
      <c r="U1742" s="17"/>
      <c r="V1742" s="17"/>
      <c r="W1742" s="17"/>
      <c r="X1742" s="17"/>
      <c r="Y1742" s="17"/>
    </row>
    <row r="1743" spans="2:25">
      <c r="B1743" s="17"/>
      <c r="C1743" s="17"/>
      <c r="D1743" s="17"/>
      <c r="E1743" s="17"/>
      <c r="F1743" s="17"/>
      <c r="G1743" s="17"/>
      <c r="H1743" s="17"/>
      <c r="I1743" s="17"/>
      <c r="J1743" s="17"/>
      <c r="K1743" s="17"/>
      <c r="L1743" s="17"/>
      <c r="M1743" s="17"/>
      <c r="N1743" s="17"/>
      <c r="O1743" s="17"/>
      <c r="P1743" s="17"/>
      <c r="Q1743" s="17"/>
      <c r="R1743" s="17"/>
      <c r="S1743" s="17"/>
      <c r="T1743" s="17"/>
      <c r="U1743" s="17"/>
      <c r="V1743" s="17"/>
      <c r="W1743" s="17"/>
      <c r="X1743" s="17"/>
      <c r="Y1743" s="17"/>
    </row>
    <row r="1744" spans="2:25">
      <c r="B1744" s="17"/>
      <c r="C1744" s="17"/>
      <c r="D1744" s="17"/>
      <c r="E1744" s="17"/>
      <c r="F1744" s="17"/>
      <c r="G1744" s="17"/>
      <c r="H1744" s="17"/>
      <c r="I1744" s="17"/>
      <c r="J1744" s="17"/>
      <c r="K1744" s="17"/>
      <c r="L1744" s="17"/>
      <c r="M1744" s="17"/>
      <c r="N1744" s="17"/>
      <c r="O1744" s="17"/>
      <c r="P1744" s="17"/>
      <c r="Q1744" s="17"/>
      <c r="R1744" s="17"/>
      <c r="S1744" s="17"/>
      <c r="T1744" s="17"/>
      <c r="U1744" s="17"/>
      <c r="V1744" s="17"/>
      <c r="W1744" s="17"/>
      <c r="X1744" s="17"/>
      <c r="Y1744" s="17"/>
    </row>
    <row r="1745" spans="2:25">
      <c r="B1745" s="17"/>
      <c r="C1745" s="17"/>
      <c r="D1745" s="17"/>
      <c r="E1745" s="17"/>
      <c r="F1745" s="17"/>
      <c r="G1745" s="17"/>
      <c r="H1745" s="17"/>
      <c r="I1745" s="17"/>
      <c r="J1745" s="17"/>
      <c r="K1745" s="17"/>
      <c r="L1745" s="17"/>
      <c r="M1745" s="17"/>
      <c r="N1745" s="17"/>
      <c r="O1745" s="17"/>
      <c r="P1745" s="17"/>
      <c r="Q1745" s="17"/>
      <c r="R1745" s="17"/>
      <c r="S1745" s="17"/>
      <c r="T1745" s="17"/>
      <c r="U1745" s="17"/>
      <c r="V1745" s="17"/>
      <c r="W1745" s="17"/>
      <c r="X1745" s="17"/>
      <c r="Y1745" s="17"/>
    </row>
    <row r="1746" spans="2:25">
      <c r="B1746" s="17"/>
      <c r="C1746" s="17"/>
      <c r="D1746" s="17"/>
      <c r="E1746" s="17"/>
      <c r="F1746" s="17"/>
      <c r="G1746" s="17"/>
      <c r="H1746" s="17"/>
      <c r="I1746" s="17"/>
      <c r="J1746" s="17"/>
      <c r="K1746" s="17"/>
      <c r="L1746" s="17"/>
      <c r="M1746" s="17"/>
      <c r="N1746" s="17"/>
      <c r="O1746" s="17"/>
      <c r="P1746" s="17"/>
      <c r="Q1746" s="17"/>
      <c r="R1746" s="17"/>
      <c r="S1746" s="17"/>
      <c r="T1746" s="17"/>
      <c r="U1746" s="17"/>
      <c r="V1746" s="17"/>
      <c r="W1746" s="17"/>
      <c r="X1746" s="17"/>
      <c r="Y1746" s="17"/>
    </row>
    <row r="1747" spans="2:25">
      <c r="B1747" s="17"/>
      <c r="C1747" s="17"/>
      <c r="D1747" s="17"/>
      <c r="E1747" s="17"/>
      <c r="F1747" s="17"/>
      <c r="G1747" s="17"/>
      <c r="H1747" s="17"/>
      <c r="I1747" s="17"/>
      <c r="J1747" s="17"/>
      <c r="K1747" s="17"/>
      <c r="L1747" s="17"/>
      <c r="M1747" s="17"/>
      <c r="N1747" s="17"/>
      <c r="O1747" s="17"/>
      <c r="P1747" s="17"/>
      <c r="Q1747" s="17"/>
      <c r="R1747" s="17"/>
      <c r="S1747" s="17"/>
      <c r="T1747" s="17"/>
      <c r="U1747" s="17"/>
      <c r="V1747" s="17"/>
      <c r="W1747" s="17"/>
      <c r="X1747" s="17"/>
      <c r="Y1747" s="17"/>
    </row>
    <row r="1748" spans="2:25">
      <c r="B1748" s="17"/>
      <c r="C1748" s="17"/>
      <c r="D1748" s="17"/>
      <c r="E1748" s="17"/>
      <c r="F1748" s="17"/>
      <c r="G1748" s="17"/>
      <c r="H1748" s="17"/>
      <c r="I1748" s="17"/>
      <c r="J1748" s="17"/>
      <c r="K1748" s="17"/>
      <c r="L1748" s="17"/>
      <c r="M1748" s="17"/>
      <c r="N1748" s="17"/>
      <c r="O1748" s="17"/>
      <c r="P1748" s="17"/>
      <c r="Q1748" s="17"/>
      <c r="R1748" s="17"/>
      <c r="S1748" s="17"/>
      <c r="T1748" s="17"/>
      <c r="U1748" s="17"/>
      <c r="V1748" s="17"/>
      <c r="W1748" s="17"/>
      <c r="X1748" s="17"/>
      <c r="Y1748" s="1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DiğerEk</vt:lpstr>
      <vt:lpstr>Çamaşır+</vt:lpstr>
      <vt:lpstr>Çamaşır2+</vt:lpstr>
      <vt:lpstr>Çamaşır3+</vt:lpstr>
      <vt:lpstr>Çamaşır4+</vt:lpstr>
      <vt:lpstr>Çamaşır5+</vt:lpstr>
      <vt:lpstr>Çamaşır6+</vt:lpstr>
      <vt:lpstr>Çamaşır7+</vt:lpstr>
      <vt:lpstr>Veriler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Casper</dc:creator>
  <cp:lastModifiedBy>Asus</cp:lastModifiedBy>
  <cp:lastPrinted>2018-12-13T10:27:05Z</cp:lastPrinted>
  <dcterms:created xsi:type="dcterms:W3CDTF">2015-10-09T07:31:36Z</dcterms:created>
  <dcterms:modified xsi:type="dcterms:W3CDTF">2018-12-13T14:48:29Z</dcterms:modified>
</cp:coreProperties>
</file>